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m_sanati\Desktop\"/>
    </mc:Choice>
  </mc:AlternateContent>
  <xr:revisionPtr revIDLastSave="0" documentId="8_{E4B7CD30-604C-4F96-AF24-9BF069775EE2}" xr6:coauthVersionLast="47" xr6:coauthVersionMax="47" xr10:uidLastSave="{00000000-0000-0000-0000-000000000000}"/>
  <bookViews>
    <workbookView xWindow="-120" yWindow="-120" windowWidth="21840" windowHeight="13140" tabRatio="861" activeTab="10" xr2:uid="{00000000-000D-0000-FFFF-FFFF00000000}"/>
  </bookViews>
  <sheets>
    <sheet name="تلگرام مشهدی" sheetId="1" r:id="rId1"/>
    <sheet name="تلگرام کشوری" sheetId="2" r:id="rId2"/>
    <sheet name="روبیکا مشهدی" sheetId="3" r:id="rId3"/>
    <sheet name="روبیکا کشوری" sheetId="5" r:id="rId4"/>
    <sheet name="ایتا مشهدی" sheetId="4" r:id="rId5"/>
    <sheet name="ایتا کشوری" sheetId="6" r:id="rId6"/>
    <sheet name="سروش" sheetId="8" r:id="rId7"/>
    <sheet name="بله" sheetId="15" r:id="rId8"/>
    <sheet name="اینستاگرام" sheetId="16" r:id="rId9"/>
    <sheet name="گپ" sheetId="9" r:id="rId10"/>
    <sheet name="جمع کل" sheetId="12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2" l="1"/>
  <c r="C6" i="12"/>
  <c r="C8" i="12" l="1"/>
  <c r="D8" i="12"/>
  <c r="E8" i="12"/>
  <c r="F8" i="12"/>
  <c r="G8" i="12"/>
  <c r="G7" i="12"/>
  <c r="F7" i="12"/>
  <c r="E7" i="12"/>
  <c r="D7" i="12"/>
  <c r="C7" i="12"/>
  <c r="E6" i="12"/>
  <c r="F6" i="12"/>
  <c r="G6" i="12"/>
  <c r="G5" i="12"/>
  <c r="F5" i="12"/>
  <c r="D5" i="12"/>
  <c r="C5" i="12"/>
  <c r="G4" i="12"/>
  <c r="F4" i="12"/>
  <c r="D4" i="12"/>
  <c r="C4" i="12"/>
  <c r="G3" i="12"/>
  <c r="F3" i="12"/>
  <c r="D3" i="12"/>
  <c r="C3" i="12"/>
  <c r="G2" i="12"/>
  <c r="F2" i="12"/>
  <c r="D2" i="12"/>
  <c r="C2" i="12"/>
  <c r="N65" i="15" l="1"/>
  <c r="M65" i="15"/>
  <c r="L65" i="15"/>
  <c r="K65" i="15"/>
  <c r="J65" i="15"/>
  <c r="I65" i="15"/>
  <c r="H65" i="15"/>
  <c r="G65" i="15"/>
  <c r="F65" i="15"/>
  <c r="E65" i="15"/>
  <c r="N56" i="15"/>
  <c r="L56" i="15"/>
  <c r="N55" i="15"/>
  <c r="L55" i="15"/>
  <c r="N54" i="15"/>
  <c r="L54" i="15"/>
  <c r="N53" i="15"/>
  <c r="L53" i="15"/>
  <c r="N52" i="15"/>
  <c r="L52" i="15"/>
  <c r="N51" i="15"/>
  <c r="L51" i="15"/>
  <c r="N50" i="15"/>
  <c r="L50" i="15"/>
  <c r="N49" i="15"/>
  <c r="L49" i="15"/>
  <c r="N48" i="15"/>
  <c r="L48" i="15"/>
  <c r="N47" i="15"/>
  <c r="L47" i="15"/>
  <c r="N46" i="15"/>
  <c r="L46" i="15"/>
  <c r="N45" i="15"/>
  <c r="L45" i="15"/>
  <c r="N44" i="15"/>
  <c r="L44" i="15"/>
  <c r="N43" i="15"/>
  <c r="L43" i="15"/>
  <c r="N42" i="15"/>
  <c r="L42" i="15"/>
  <c r="N41" i="15"/>
  <c r="L41" i="15"/>
  <c r="N40" i="15"/>
  <c r="L40" i="15"/>
  <c r="N39" i="15"/>
  <c r="L39" i="15"/>
  <c r="N38" i="15"/>
  <c r="L38" i="15"/>
  <c r="N37" i="15"/>
  <c r="L37" i="15"/>
  <c r="N36" i="15"/>
  <c r="L36" i="15"/>
  <c r="N35" i="15"/>
  <c r="L35" i="15"/>
  <c r="N34" i="15"/>
  <c r="L34" i="15"/>
  <c r="N33" i="15"/>
  <c r="L33" i="15"/>
  <c r="N32" i="15"/>
  <c r="L32" i="15"/>
  <c r="N31" i="15"/>
  <c r="L31" i="15"/>
  <c r="N30" i="15"/>
  <c r="L30" i="15"/>
  <c r="N29" i="15"/>
  <c r="L29" i="15"/>
  <c r="N28" i="15"/>
  <c r="L28" i="15"/>
  <c r="N27" i="15"/>
  <c r="L27" i="15"/>
  <c r="N26" i="15"/>
  <c r="L26" i="15"/>
  <c r="N25" i="15"/>
  <c r="L25" i="15"/>
  <c r="N24" i="15"/>
  <c r="L24" i="15"/>
  <c r="N23" i="15"/>
  <c r="L23" i="15"/>
  <c r="N22" i="15"/>
  <c r="L22" i="15"/>
  <c r="N21" i="15"/>
  <c r="L21" i="15"/>
  <c r="N20" i="15"/>
  <c r="L20" i="15"/>
  <c r="N19" i="15"/>
  <c r="L19" i="15"/>
  <c r="N18" i="15"/>
  <c r="L18" i="15"/>
  <c r="N17" i="15"/>
  <c r="L17" i="15"/>
  <c r="N16" i="15"/>
  <c r="L16" i="15"/>
  <c r="N15" i="15"/>
  <c r="L15" i="15"/>
  <c r="N14" i="15"/>
  <c r="L14" i="15"/>
  <c r="N13" i="15"/>
  <c r="L13" i="15"/>
  <c r="N12" i="15"/>
  <c r="L12" i="15"/>
  <c r="N11" i="15"/>
  <c r="L11" i="15"/>
  <c r="N10" i="15"/>
  <c r="L10" i="15"/>
  <c r="N9" i="15"/>
  <c r="L9" i="15"/>
  <c r="N8" i="15"/>
  <c r="L8" i="15"/>
  <c r="N7" i="15"/>
  <c r="L7" i="15"/>
  <c r="N6" i="15"/>
  <c r="L6" i="15"/>
  <c r="N5" i="15"/>
  <c r="L5" i="15"/>
  <c r="N4" i="15"/>
  <c r="L4" i="15"/>
  <c r="N3" i="15"/>
  <c r="L3" i="15"/>
  <c r="N2" i="15"/>
  <c r="L2" i="15"/>
  <c r="I12" i="16"/>
  <c r="H12" i="16"/>
  <c r="G12" i="16"/>
  <c r="E12" i="16"/>
  <c r="D12" i="16"/>
  <c r="J8" i="16"/>
  <c r="J5" i="16"/>
  <c r="J12" i="16" s="1"/>
  <c r="E21" i="8"/>
  <c r="H5" i="6"/>
  <c r="G5" i="6"/>
  <c r="E5" i="6"/>
  <c r="D5" i="6"/>
  <c r="E10" i="4"/>
  <c r="D16" i="3"/>
  <c r="E16" i="3"/>
  <c r="K16" i="3"/>
  <c r="J16" i="3"/>
  <c r="I16" i="3"/>
  <c r="H16" i="3"/>
  <c r="G16" i="3"/>
  <c r="J21" i="8"/>
  <c r="I21" i="8"/>
  <c r="H21" i="8"/>
  <c r="G21" i="8"/>
  <c r="D21" i="8"/>
  <c r="K14" i="5"/>
  <c r="D10" i="4"/>
  <c r="M16" i="3"/>
  <c r="J6" i="2"/>
  <c r="J11" i="1"/>
  <c r="I6" i="2"/>
  <c r="I11" i="1"/>
  <c r="C9" i="12"/>
  <c r="I5" i="9"/>
  <c r="J5" i="6"/>
  <c r="L10" i="4"/>
  <c r="J14" i="5"/>
  <c r="L16" i="3"/>
  <c r="I5" i="6"/>
  <c r="K10" i="4"/>
  <c r="J10" i="4"/>
  <c r="I10" i="4"/>
  <c r="I14" i="5"/>
  <c r="F9" i="12"/>
  <c r="H6" i="2"/>
  <c r="G6" i="2"/>
  <c r="E11" i="1"/>
  <c r="E6" i="2"/>
  <c r="D6" i="2"/>
  <c r="D11" i="1"/>
  <c r="G11" i="1"/>
  <c r="H11" i="1"/>
  <c r="G10" i="4"/>
  <c r="E14" i="5"/>
  <c r="H14" i="5"/>
  <c r="G14" i="5"/>
  <c r="D14" i="5"/>
  <c r="D5" i="9"/>
  <c r="E5" i="9"/>
  <c r="G5" i="9"/>
  <c r="H5" i="9"/>
  <c r="H10" i="4"/>
  <c r="G9" i="12"/>
  <c r="E9" i="12" l="1"/>
  <c r="D9" i="12"/>
</calcChain>
</file>

<file path=xl/sharedStrings.xml><?xml version="1.0" encoding="utf-8"?>
<sst xmlns="http://schemas.openxmlformats.org/spreadsheetml/2006/main" count="497" uniqueCount="276">
  <si>
    <t>ردیف</t>
  </si>
  <si>
    <t>عنوان</t>
  </si>
  <si>
    <t>نام کانال</t>
  </si>
  <si>
    <t>میزان مخاطب</t>
  </si>
  <si>
    <t>رسانه های مشهدی تلگرام</t>
  </si>
  <si>
    <t>اخبارمشهد</t>
  </si>
  <si>
    <t>حوادث مشهد</t>
  </si>
  <si>
    <t>بانوان مشهد</t>
  </si>
  <si>
    <t>اجتماعی مشهد</t>
  </si>
  <si>
    <t>آب و هوای مشهد</t>
  </si>
  <si>
    <t>اقتصاد مشهد</t>
  </si>
  <si>
    <t>سیاسی مشهد</t>
  </si>
  <si>
    <t>صدای خراسان</t>
  </si>
  <si>
    <t>تعرفه ویژه</t>
  </si>
  <si>
    <t>جمع کل (تومان)</t>
  </si>
  <si>
    <t>رسانه های کشوری تلگرام</t>
  </si>
  <si>
    <t>حادثه نیوز</t>
  </si>
  <si>
    <t>خبرفردا</t>
  </si>
  <si>
    <t>جهان ورزش</t>
  </si>
  <si>
    <t>رسانه های مشهدی روبیکا</t>
  </si>
  <si>
    <t>هواشناسی مشهد</t>
  </si>
  <si>
    <t>اخبار مشهد</t>
  </si>
  <si>
    <t>پشت پرده</t>
  </si>
  <si>
    <t>حقایق عجیب</t>
  </si>
  <si>
    <t>زندگی زناشویی</t>
  </si>
  <si>
    <t>زمین سبز</t>
  </si>
  <si>
    <t>خبر فردا</t>
  </si>
  <si>
    <t>رسانه های مشهدی ایتا</t>
  </si>
  <si>
    <t>رسانه های کشوری ایتا</t>
  </si>
  <si>
    <t>نام بستر</t>
  </si>
  <si>
    <t>تعرفه ویژه (تومان)</t>
  </si>
  <si>
    <t>تلگرام</t>
  </si>
  <si>
    <t>روبیکا</t>
  </si>
  <si>
    <t>ایتا</t>
  </si>
  <si>
    <t>بله</t>
  </si>
  <si>
    <t>سروش</t>
  </si>
  <si>
    <t>گپ</t>
  </si>
  <si>
    <t>تعداد کانال</t>
  </si>
  <si>
    <t>تعداد بازدید</t>
  </si>
  <si>
    <t>تگ کانال</t>
  </si>
  <si>
    <t>تعداد بازید</t>
  </si>
  <si>
    <t xml:space="preserve">تگ کانال </t>
  </si>
  <si>
    <t>جمع کل</t>
  </si>
  <si>
    <t>دنیای تکنولوژی</t>
  </si>
  <si>
    <t>رسانه های کشوری  روبیکا</t>
  </si>
  <si>
    <t>خانم خونه</t>
  </si>
  <si>
    <t>https://gap.im/worldsport</t>
  </si>
  <si>
    <t>فردای مشهد</t>
  </si>
  <si>
    <t>هم صدا</t>
  </si>
  <si>
    <t>تعرفه رپرتاژ (تومان)</t>
  </si>
  <si>
    <t>تعرفه رپرتاژ</t>
  </si>
  <si>
    <t>رسانه های گپ</t>
  </si>
  <si>
    <t>https://gap.im/akhbarmashhad</t>
  </si>
  <si>
    <t>https://gap.im/hadesenews</t>
  </si>
  <si>
    <t>اکو نیوز</t>
  </si>
  <si>
    <t>ورزش فوری</t>
  </si>
  <si>
    <t>@hamseair</t>
  </si>
  <si>
    <t>@khabarfarda_ir</t>
  </si>
  <si>
    <t>@fori_sport</t>
  </si>
  <si>
    <t>@econews_net</t>
  </si>
  <si>
    <t>@Akhbarmashhad</t>
  </si>
  <si>
    <t>@havadesmashhad</t>
  </si>
  <si>
    <t>@banovanmashaad</t>
  </si>
  <si>
    <t>@ejtemaeemashhad</t>
  </si>
  <si>
    <t>@HavashenasiMashhad</t>
  </si>
  <si>
    <t>@EghtesadMashhad</t>
  </si>
  <si>
    <t>@sedayekhorasaniha</t>
  </si>
  <si>
    <t>@fardaye_mashhad</t>
  </si>
  <si>
    <t>@akhbarmashhad</t>
  </si>
  <si>
    <t>@eghtesad_mashhad</t>
  </si>
  <si>
    <t>@havashenasimashhad</t>
  </si>
  <si>
    <t>@sedayekhorasan</t>
  </si>
  <si>
    <t>@Hamsedaair</t>
  </si>
  <si>
    <t>@posht_pardeh1</t>
  </si>
  <si>
    <t>@haghayeghe_ajib</t>
  </si>
  <si>
    <t>@zendegi_zanashoee</t>
  </si>
  <si>
    <t>@All_tec</t>
  </si>
  <si>
    <t>@khanomie_khone</t>
  </si>
  <si>
    <t>@Eghtesad_Mashhad</t>
  </si>
  <si>
    <t>@siasimashhad</t>
  </si>
  <si>
    <t xml:space="preserve">تعرفه رپرتاژ </t>
  </si>
  <si>
    <t>@HamSedair</t>
  </si>
  <si>
    <t>رسانه های بستر سروش</t>
  </si>
  <si>
    <t>اکونیوز</t>
  </si>
  <si>
    <t>تعرفه شبانه</t>
  </si>
  <si>
    <t>مشهدپلاس</t>
  </si>
  <si>
    <t>@mashhad_plus</t>
  </si>
  <si>
    <t xml:space="preserve">پست ۱ شبانه </t>
  </si>
  <si>
    <t xml:space="preserve">پست ۲ شبانه </t>
  </si>
  <si>
    <t xml:space="preserve">پست ۳ شبانه </t>
  </si>
  <si>
    <t xml:space="preserve">تعرفه شبانه </t>
  </si>
  <si>
    <t>لینک کانال</t>
  </si>
  <si>
    <t>میزان بازدید</t>
  </si>
  <si>
    <t>پست آخر</t>
  </si>
  <si>
    <t>پست 2</t>
  </si>
  <si>
    <t>پست 3</t>
  </si>
  <si>
    <t>تعرفه استوری</t>
  </si>
  <si>
    <t>تعرفه پین</t>
  </si>
  <si>
    <t>خبری</t>
  </si>
  <si>
    <t xml:space="preserve">https://ble.ir/khabarfarda_ir  </t>
  </si>
  <si>
    <t xml:space="preserve">https://ble.ir/akhbarmashhad </t>
  </si>
  <si>
    <t xml:space="preserve">https://ble.ir/hamsedair </t>
  </si>
  <si>
    <t>خبرفوری قرمز</t>
  </si>
  <si>
    <t>https://ble.ir/news_breaking</t>
  </si>
  <si>
    <t>خبر فوری سبز</t>
  </si>
  <si>
    <t>https://ble.ir/khabar_foria</t>
  </si>
  <si>
    <t>ایران نیوز</t>
  </si>
  <si>
    <t>https://ble.ir/lranews</t>
  </si>
  <si>
    <t xml:space="preserve">نظامی نیوز </t>
  </si>
  <si>
    <t>https://ble.ir/nezami_news_irani</t>
  </si>
  <si>
    <t>اخبار خودرو</t>
  </si>
  <si>
    <t xml:space="preserve">https://ble.ir/khodro_land </t>
  </si>
  <si>
    <t>خبرگزاری انصار</t>
  </si>
  <si>
    <t>https://ble.ir/khabar_ansar</t>
  </si>
  <si>
    <t xml:space="preserve">https://ble.ir/EcoNews_net </t>
  </si>
  <si>
    <t>شبکه خبر سراسری</t>
  </si>
  <si>
    <t>https://ble.ir/shabake_khbar</t>
  </si>
  <si>
    <t>اخبار کامل</t>
  </si>
  <si>
    <t>https://ble.ir/akhbar_kamell</t>
  </si>
  <si>
    <t>اخبار سراسری</t>
  </si>
  <si>
    <t>https://ble.ir/khabar_sarasari</t>
  </si>
  <si>
    <t>https://ble.ir/sedayekhorasaniha</t>
  </si>
  <si>
    <t>تهران نیوز</t>
  </si>
  <si>
    <t>https://ble.ir/tehran_ziba</t>
  </si>
  <si>
    <t xml:space="preserve">https://ble.ir/fori_sport </t>
  </si>
  <si>
    <t>بانوان</t>
  </si>
  <si>
    <t>کتابخانه صوتی</t>
  </si>
  <si>
    <t xml:space="preserve">https://ble.ir/audio_boook </t>
  </si>
  <si>
    <t>دنیای آشپزی</t>
  </si>
  <si>
    <t xml:space="preserve">https://ble.ir/foood_land  </t>
  </si>
  <si>
    <t>دنیای موسیقی</t>
  </si>
  <si>
    <t xml:space="preserve">https://ble.ir/musiic_land </t>
  </si>
  <si>
    <t>روزگار قدیم</t>
  </si>
  <si>
    <t xml:space="preserve">https://ble.ir/dahe_60 </t>
  </si>
  <si>
    <t>استوری گرام</t>
  </si>
  <si>
    <t xml:space="preserve">https://ble.ir/story_gram </t>
  </si>
  <si>
    <t>دنیای کتاب</t>
  </si>
  <si>
    <t>https://ble.ir/boook_land</t>
  </si>
  <si>
    <t>دنیای مادر و کودک</t>
  </si>
  <si>
    <t>https://ble.ir/mom_land</t>
  </si>
  <si>
    <t>دنیای کیک و دسر</t>
  </si>
  <si>
    <t>https://ble.ir/pastry_land</t>
  </si>
  <si>
    <t>شبکه سلامتی</t>
  </si>
  <si>
    <t xml:space="preserve">https://ble.ir/slamat_tv </t>
  </si>
  <si>
    <t>دنیای نوشیدنی</t>
  </si>
  <si>
    <t xml:space="preserve">https://ble.ir/drink_land </t>
  </si>
  <si>
    <t>بانو آنلاین</t>
  </si>
  <si>
    <t xml:space="preserve">https://ble.ir/banoo_online </t>
  </si>
  <si>
    <t>همسر نمونه</t>
  </si>
  <si>
    <t xml:space="preserve">https://ble.ir/family_land </t>
  </si>
  <si>
    <t>دنیای ایده ها</t>
  </si>
  <si>
    <t xml:space="preserve">https://ble.ir/idea_land </t>
  </si>
  <si>
    <t>حواشی سلبریتی</t>
  </si>
  <si>
    <t xml:space="preserve">https://ble.ir/havashiselebriti </t>
  </si>
  <si>
    <t>راز سلامتی</t>
  </si>
  <si>
    <t xml:space="preserve">https://ble.ir/13733 </t>
  </si>
  <si>
    <t>دنیای ادعیه</t>
  </si>
  <si>
    <t xml:space="preserve">https://ble.ir/doa_land  </t>
  </si>
  <si>
    <t>سرزمین سبز</t>
  </si>
  <si>
    <t>https://ble.ir/sarzamin_sabz</t>
  </si>
  <si>
    <t>هیئت مجازی</t>
  </si>
  <si>
    <t xml:space="preserve">https://ble.ir/heyate_majazii  </t>
  </si>
  <si>
    <t>کاکتوس</t>
  </si>
  <si>
    <t>https://ble.ir/cactossi</t>
  </si>
  <si>
    <t xml:space="preserve">https://ble.ir/zamin_sabz </t>
  </si>
  <si>
    <t>سرگرمی</t>
  </si>
  <si>
    <t>دنیای دانستنی</t>
  </si>
  <si>
    <t xml:space="preserve">https://ble.ir/fact_land  </t>
  </si>
  <si>
    <t>هوش برتر</t>
  </si>
  <si>
    <t xml:space="preserve">https://ble.ir/hosh_bartar2 </t>
  </si>
  <si>
    <t>جوکدونی</t>
  </si>
  <si>
    <t xml:space="preserve">https://ble.ir/jokdooni  </t>
  </si>
  <si>
    <t>دنیای خنده</t>
  </si>
  <si>
    <t xml:space="preserve">https://ble.ir/khande_land </t>
  </si>
  <si>
    <t xml:space="preserve">https://ble.ir/tec_land  </t>
  </si>
  <si>
    <t xml:space="preserve">https://ble.ir/haghayeghe_ajib </t>
  </si>
  <si>
    <t>پرسپولیس</t>
  </si>
  <si>
    <t xml:space="preserve">https://ble.ir/perspolis3600 </t>
  </si>
  <si>
    <t>علم و فناوری</t>
  </si>
  <si>
    <t>https://ble.ir/it_241234</t>
  </si>
  <si>
    <t>آپارات ویدیو</t>
  </si>
  <si>
    <t>https://ble.ir/aparat_vidiv</t>
  </si>
  <si>
    <t xml:space="preserve">https://ble.ir/footballi_transferr  </t>
  </si>
  <si>
    <t>عالیجنابیون</t>
  </si>
  <si>
    <t xml:space="preserve">https://ble.ir/aalijnabioon </t>
  </si>
  <si>
    <t>@donnyaye_ashpazi</t>
  </si>
  <si>
    <t>https://ble.ir/eghtesad_mashhad</t>
  </si>
  <si>
    <t>آب و هوا مشهد</t>
  </si>
  <si>
    <t>https://ble.ir/havashenasii_mashhad</t>
  </si>
  <si>
    <t>https://ble.ir/siasy_mashhad</t>
  </si>
  <si>
    <t>https://ble.ir/havadees_mashhad</t>
  </si>
  <si>
    <t>https://ble.ir/banovan_mashhad</t>
  </si>
  <si>
    <t>مشهد پلاس</t>
  </si>
  <si>
    <t>https://ble.ir/mashhad_plus</t>
  </si>
  <si>
    <t>https://ble.ir/fardaye_mashhad</t>
  </si>
  <si>
    <t>اخبار جام جهانی</t>
  </si>
  <si>
    <t>بارسلونا</t>
  </si>
  <si>
    <t>فردای خودرو</t>
  </si>
  <si>
    <t>فردای سرمایه</t>
  </si>
  <si>
    <t>@fardaye_khodroo</t>
  </si>
  <si>
    <r>
      <t>@irwonderrs</t>
    </r>
    <r>
      <rPr>
        <sz val="11"/>
        <color rgb="FF091E42"/>
        <rFont val="Shabnam"/>
      </rPr>
      <t xml:space="preserve"> </t>
    </r>
  </si>
  <si>
    <t>پین کانال</t>
  </si>
  <si>
    <t xml:space="preserve"> پین کانال</t>
  </si>
  <si>
    <t>آدرس پیج</t>
  </si>
  <si>
    <t>تعرفه پست</t>
  </si>
  <si>
    <t>تعرفه پست رپرتاژ</t>
  </si>
  <si>
    <t>تعرفه استوری رپرتاژ</t>
  </si>
  <si>
    <t>رسانه های مشهدی و کشوری اینستاگرام</t>
  </si>
  <si>
    <t>instagram.com/akhbarmashhad_</t>
  </si>
  <si>
    <t>instagram.com/havades.mashhad</t>
  </si>
  <si>
    <t>مستقیم مشهد</t>
  </si>
  <si>
    <t>instagram.com/mostaghim.mashhad</t>
  </si>
  <si>
    <t>تجارت مشهد</t>
  </si>
  <si>
    <t>instagram.com/tejjarat</t>
  </si>
  <si>
    <t>instagram.com/worlldsport</t>
  </si>
  <si>
    <t>ایکس ایران</t>
  </si>
  <si>
    <t>instagram.com/x__iran</t>
  </si>
  <si>
    <t>instagram.com/havadesvaghee</t>
  </si>
  <si>
    <t>حاشیه نیوز</t>
  </si>
  <si>
    <t>instagram.com/hasheyehnews</t>
  </si>
  <si>
    <t>اینستاگرام</t>
  </si>
  <si>
    <t>instagram.com/khabarfardair</t>
  </si>
  <si>
    <t xml:space="preserve">تعرفه پین </t>
  </si>
  <si>
    <t>تعرفه ویژه مخصوص نقدی</t>
  </si>
  <si>
    <t>درصد تخفیف</t>
  </si>
  <si>
    <t>https://ble.ir/barcadailyplus</t>
  </si>
  <si>
    <t>@SedayeKhorasanihaa</t>
  </si>
  <si>
    <t xml:space="preserve">صدای نیشابور </t>
  </si>
  <si>
    <t>@sedaye_neshabouriha</t>
  </si>
  <si>
    <t>صدای سبزوار</t>
  </si>
  <si>
    <t>@sedaye_sabzevariha</t>
  </si>
  <si>
    <t>صدای کاشمر</t>
  </si>
  <si>
    <t>@sedaye_kashmariha</t>
  </si>
  <si>
    <t>صدای چناران</t>
  </si>
  <si>
    <t>@sedaye_chenaran</t>
  </si>
  <si>
    <t xml:space="preserve">صدای تربت جام </t>
  </si>
  <si>
    <t>@sedaye_torbatejam</t>
  </si>
  <si>
    <t>صدای تربت حیدریه</t>
  </si>
  <si>
    <t>@sedaye_torbatheidariye</t>
  </si>
  <si>
    <t>صدای قوچان</t>
  </si>
  <si>
    <t>@sedaye_qoochan</t>
  </si>
  <si>
    <t>@banovanemashhad</t>
  </si>
  <si>
    <t>@banovane_mashhad</t>
  </si>
  <si>
    <t>@havashenasii_mashhad</t>
  </si>
  <si>
    <t>@eghtesadmashhad</t>
  </si>
  <si>
    <t>https://instagram.com/hamseda_ir</t>
  </si>
  <si>
    <t>تربت حیدریه</t>
  </si>
  <si>
    <t>چناران</t>
  </si>
  <si>
    <t>سبزوار</t>
  </si>
  <si>
    <t>تربت جام</t>
  </si>
  <si>
    <t>نیشابور</t>
  </si>
  <si>
    <t>کاشمر</t>
  </si>
  <si>
    <t>قوچان</t>
  </si>
  <si>
    <t>https://rubika.ir/joinc/EHGGJEEF0NNXOECYIVMNLAKOYXFZNYKO</t>
  </si>
  <si>
    <t>https://rubika.ir/joinc/EIGIGEDH0DZNLSADSALVJQWQPDNBHOYY</t>
  </si>
  <si>
    <t>https://rubika.ir/joinc/EHGGJBDC0GPOTMUXLVWFYQYUHZYYZEUP</t>
  </si>
  <si>
    <t>https://rubika.ir/joinc/EIGBAJII0YXVNHRTZPGJWRECPFCQXMCL</t>
  </si>
  <si>
    <t>https://rubika.ir/joinc/EHGGJCCB0GMRDOEQHAQPMCFLQXIHKNVU</t>
  </si>
  <si>
    <t>https://rubika.ir/joinc/EHGGJDBA0BMQDRVJQMNATYSECUGOGHCY</t>
  </si>
  <si>
    <t>https://rubika.ir/joinc/EIGBAJFA0PRUUVQKHXDDJJBEOLLHGMOR</t>
  </si>
  <si>
    <t xml:space="preserve">ایران آلارم </t>
  </si>
  <si>
    <t>https://ble.ir/akhbar_iranalarm</t>
  </si>
  <si>
    <t>آقای میم</t>
  </si>
  <si>
    <t>https://ble.ir/agaye_meme</t>
  </si>
  <si>
    <t>فان لند</t>
  </si>
  <si>
    <t>https://ble.ir/funland2</t>
  </si>
  <si>
    <t>آژیر جنگ/ قرمز</t>
  </si>
  <si>
    <t>https://ble.ir/azhir_jang</t>
  </si>
  <si>
    <t>نفس</t>
  </si>
  <si>
    <t>https://ble.ir/breath2</t>
  </si>
  <si>
    <t>تسنیم خبر</t>
  </si>
  <si>
    <t>@tasnim_khabar</t>
  </si>
  <si>
    <t>طهران جوان</t>
  </si>
  <si>
    <t>https://ble.ir/tehranjavan_ir</t>
  </si>
  <si>
    <t>اخبار تهران| اخبار جنگ</t>
  </si>
  <si>
    <t xml:space="preserve">https://ble.ir/akhbare_newse‌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</si>
</sst>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-_ ;_ * #,##0.00\-_ ;_ * &quot;-&quot;??_-_ ;_ @_ "/>
    <numFmt numFmtId="165" formatCode="#,##0;[Red]#,##0"/>
    <numFmt numFmtId="166" formatCode="_(* #,##0_);_(* \(#,##0\);_(* &quot;-&quot;??_);_(@_)"/>
  </numFmts>
  <fonts count="25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theme="0"/>
      <name val="B Nazanin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u/>
      <sz val="11"/>
      <color theme="1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0070C0"/>
      <name val="B Nazanin"/>
      <charset val="178"/>
    </font>
    <font>
      <sz val="11"/>
      <color rgb="FF0070C0"/>
      <name val="Calibri"/>
      <family val="2"/>
      <scheme val="minor"/>
    </font>
    <font>
      <b/>
      <sz val="9"/>
      <color theme="0"/>
      <name val="B Nazanin"/>
      <charset val="178"/>
    </font>
    <font>
      <b/>
      <sz val="9"/>
      <color theme="1"/>
      <name val="B Nazanin"/>
      <charset val="178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b/>
      <sz val="14"/>
      <name val="B Nazanin"/>
      <charset val="178"/>
    </font>
    <font>
      <sz val="14"/>
      <name val="B Nazanin"/>
      <charset val="178"/>
    </font>
    <font>
      <sz val="12"/>
      <name val="B Nazanin"/>
      <charset val="178"/>
    </font>
    <font>
      <u/>
      <sz val="11"/>
      <color indexed="20"/>
      <name val="Calibri"/>
      <family val="2"/>
    </font>
    <font>
      <u/>
      <sz val="11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Arial"/>
      <family val="2"/>
    </font>
    <font>
      <sz val="11"/>
      <color rgb="FF091E42"/>
      <name val="Shabnam"/>
    </font>
    <font>
      <sz val="14"/>
      <color theme="1"/>
      <name val="Calibri"/>
      <family val="2"/>
      <scheme val="minor"/>
    </font>
    <font>
      <sz val="14"/>
      <name val="B Nazanin"/>
    </font>
  </fonts>
  <fills count="15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3366"/>
        <bgColor rgb="FF993366"/>
      </patternFill>
    </fill>
    <fill>
      <patternFill patternType="solid">
        <fgColor rgb="FFD9E2F3"/>
        <bgColor rgb="FFD9E2F3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theme="7" tint="0.59999389629810485"/>
        <bgColor rgb="FFD9E2F3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993366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3" fillId="0" borderId="0"/>
    <xf numFmtId="0" fontId="14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43" fontId="3" fillId="0" borderId="0" applyFont="0" applyFill="0" applyBorder="0" applyAlignment="0" applyProtection="0"/>
  </cellStyleXfs>
  <cellXfs count="173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1" xfId="0" applyBorder="1"/>
    <xf numFmtId="3" fontId="2" fillId="2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49" fontId="7" fillId="0" borderId="1" xfId="4" applyNumberFormat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16" fillId="6" borderId="16" xfId="6" applyFont="1" applyFill="1" applyBorder="1" applyAlignment="1">
      <alignment horizontal="center" vertical="center"/>
    </xf>
    <xf numFmtId="3" fontId="17" fillId="6" borderId="16" xfId="6" applyNumberFormat="1" applyFont="1" applyFill="1" applyBorder="1" applyAlignment="1">
      <alignment horizontal="center" vertical="center"/>
    </xf>
    <xf numFmtId="0" fontId="17" fillId="6" borderId="16" xfId="6" applyFont="1" applyFill="1" applyBorder="1" applyAlignment="1">
      <alignment horizontal="center" vertical="center"/>
    </xf>
    <xf numFmtId="0" fontId="18" fillId="6" borderId="16" xfId="6" applyFont="1" applyFill="1" applyBorder="1" applyAlignment="1">
      <alignment horizontal="center" vertical="center"/>
    </xf>
    <xf numFmtId="3" fontId="17" fillId="6" borderId="17" xfId="6" applyNumberFormat="1" applyFont="1" applyFill="1" applyBorder="1" applyAlignment="1">
      <alignment horizontal="center" vertical="center"/>
    </xf>
    <xf numFmtId="3" fontId="17" fillId="6" borderId="18" xfId="6" applyNumberFormat="1" applyFont="1" applyFill="1" applyBorder="1" applyAlignment="1">
      <alignment horizontal="center" vertical="center"/>
    </xf>
    <xf numFmtId="3" fontId="17" fillId="6" borderId="19" xfId="6" applyNumberFormat="1" applyFont="1" applyFill="1" applyBorder="1" applyAlignment="1">
      <alignment horizontal="center" vertical="center"/>
    </xf>
    <xf numFmtId="3" fontId="17" fillId="6" borderId="20" xfId="6" applyNumberFormat="1" applyFont="1" applyFill="1" applyBorder="1" applyAlignment="1">
      <alignment horizontal="center" vertical="center"/>
    </xf>
    <xf numFmtId="0" fontId="19" fillId="6" borderId="16" xfId="6" applyFont="1" applyFill="1" applyBorder="1" applyAlignment="1">
      <alignment horizontal="center" vertical="center"/>
    </xf>
    <xf numFmtId="0" fontId="20" fillId="6" borderId="16" xfId="6" applyFont="1" applyFill="1" applyBorder="1" applyAlignment="1">
      <alignment horizontal="center" vertical="center"/>
    </xf>
    <xf numFmtId="0" fontId="16" fillId="9" borderId="16" xfId="6" applyFont="1" applyFill="1" applyBorder="1" applyAlignment="1">
      <alignment horizontal="center" vertical="center"/>
    </xf>
    <xf numFmtId="3" fontId="17" fillId="9" borderId="16" xfId="6" applyNumberFormat="1" applyFont="1" applyFill="1" applyBorder="1" applyAlignment="1">
      <alignment horizontal="center" vertical="center"/>
    </xf>
    <xf numFmtId="0" fontId="17" fillId="9" borderId="16" xfId="6" applyFont="1" applyFill="1" applyBorder="1" applyAlignment="1">
      <alignment horizontal="center" vertical="center"/>
    </xf>
    <xf numFmtId="0" fontId="20" fillId="9" borderId="16" xfId="6" applyFont="1" applyFill="1" applyBorder="1" applyAlignment="1">
      <alignment horizontal="center" vertical="center"/>
    </xf>
    <xf numFmtId="3" fontId="17" fillId="9" borderId="19" xfId="6" applyNumberFormat="1" applyFont="1" applyFill="1" applyBorder="1" applyAlignment="1">
      <alignment horizontal="center" vertical="center"/>
    </xf>
    <xf numFmtId="3" fontId="17" fillId="9" borderId="20" xfId="6" applyNumberFormat="1" applyFont="1" applyFill="1" applyBorder="1" applyAlignment="1">
      <alignment horizontal="center" vertical="center"/>
    </xf>
    <xf numFmtId="0" fontId="21" fillId="9" borderId="16" xfId="7" applyFill="1" applyBorder="1" applyAlignment="1">
      <alignment horizontal="center" vertical="center"/>
    </xf>
    <xf numFmtId="0" fontId="16" fillId="7" borderId="16" xfId="6" applyFont="1" applyFill="1" applyBorder="1" applyAlignment="1">
      <alignment horizontal="center" vertical="center"/>
    </xf>
    <xf numFmtId="3" fontId="17" fillId="7" borderId="16" xfId="6" applyNumberFormat="1" applyFont="1" applyFill="1" applyBorder="1" applyAlignment="1">
      <alignment horizontal="center" vertical="center"/>
    </xf>
    <xf numFmtId="0" fontId="17" fillId="7" borderId="16" xfId="6" applyFont="1" applyFill="1" applyBorder="1" applyAlignment="1">
      <alignment horizontal="center" vertical="center"/>
    </xf>
    <xf numFmtId="0" fontId="20" fillId="7" borderId="16" xfId="6" applyFont="1" applyFill="1" applyBorder="1" applyAlignment="1">
      <alignment horizontal="center" vertical="center"/>
    </xf>
    <xf numFmtId="3" fontId="17" fillId="7" borderId="19" xfId="6" applyNumberFormat="1" applyFont="1" applyFill="1" applyBorder="1" applyAlignment="1">
      <alignment horizontal="center" vertical="center"/>
    </xf>
    <xf numFmtId="3" fontId="17" fillId="7" borderId="20" xfId="6" applyNumberFormat="1" applyFont="1" applyFill="1" applyBorder="1" applyAlignment="1">
      <alignment horizontal="center" vertical="center"/>
    </xf>
    <xf numFmtId="3" fontId="17" fillId="7" borderId="21" xfId="6" applyNumberFormat="1" applyFont="1" applyFill="1" applyBorder="1" applyAlignment="1">
      <alignment horizontal="center" vertical="center"/>
    </xf>
    <xf numFmtId="3" fontId="17" fillId="7" borderId="22" xfId="6" applyNumberFormat="1" applyFont="1" applyFill="1" applyBorder="1" applyAlignment="1">
      <alignment horizontal="center" vertical="center"/>
    </xf>
    <xf numFmtId="0" fontId="16" fillId="8" borderId="16" xfId="6" applyFont="1" applyFill="1" applyBorder="1" applyAlignment="1">
      <alignment horizontal="center" vertical="center"/>
    </xf>
    <xf numFmtId="3" fontId="17" fillId="8" borderId="16" xfId="6" applyNumberFormat="1" applyFont="1" applyFill="1" applyBorder="1" applyAlignment="1">
      <alignment horizontal="center" vertical="center"/>
    </xf>
    <xf numFmtId="0" fontId="17" fillId="8" borderId="16" xfId="6" applyFont="1" applyFill="1" applyBorder="1" applyAlignment="1">
      <alignment horizontal="center" vertical="center"/>
    </xf>
    <xf numFmtId="0" fontId="20" fillId="8" borderId="16" xfId="6" applyFont="1" applyFill="1" applyBorder="1" applyAlignment="1">
      <alignment horizontal="center" vertical="center"/>
    </xf>
    <xf numFmtId="3" fontId="17" fillId="8" borderId="19" xfId="6" applyNumberFormat="1" applyFont="1" applyFill="1" applyBorder="1" applyAlignment="1">
      <alignment horizontal="center" vertical="center"/>
    </xf>
    <xf numFmtId="3" fontId="17" fillId="8" borderId="20" xfId="6" applyNumberFormat="1" applyFont="1" applyFill="1" applyBorder="1" applyAlignment="1">
      <alignment horizontal="center" vertical="center"/>
    </xf>
    <xf numFmtId="3" fontId="17" fillId="8" borderId="21" xfId="6" applyNumberFormat="1" applyFont="1" applyFill="1" applyBorder="1" applyAlignment="1">
      <alignment horizontal="center" vertical="center"/>
    </xf>
    <xf numFmtId="3" fontId="17" fillId="8" borderId="22" xfId="6" applyNumberFormat="1" applyFont="1" applyFill="1" applyBorder="1" applyAlignment="1">
      <alignment horizontal="center" vertical="center"/>
    </xf>
    <xf numFmtId="0" fontId="20" fillId="8" borderId="23" xfId="6" applyFont="1" applyFill="1" applyBorder="1" applyAlignment="1">
      <alignment horizontal="center" vertical="center"/>
    </xf>
    <xf numFmtId="0" fontId="15" fillId="5" borderId="0" xfId="6" applyFont="1" applyFill="1" applyAlignment="1">
      <alignment horizontal="center" vertical="center"/>
    </xf>
    <xf numFmtId="3" fontId="15" fillId="5" borderId="26" xfId="6" applyNumberFormat="1" applyFont="1" applyFill="1" applyBorder="1" applyAlignment="1">
      <alignment horizontal="center" vertical="center"/>
    </xf>
    <xf numFmtId="49" fontId="7" fillId="0" borderId="1" xfId="4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3" borderId="27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vertical="center"/>
    </xf>
    <xf numFmtId="3" fontId="2" fillId="2" borderId="10" xfId="0" applyNumberFormat="1" applyFont="1" applyFill="1" applyBorder="1" applyAlignment="1">
      <alignment vertical="center"/>
    </xf>
    <xf numFmtId="49" fontId="7" fillId="3" borderId="1" xfId="4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49" fontId="7" fillId="3" borderId="1" xfId="4" applyNumberFormat="1" applyFont="1" applyFill="1" applyBorder="1" applyAlignment="1">
      <alignment horizontal="center" vertical="center"/>
    </xf>
    <xf numFmtId="3" fontId="5" fillId="0" borderId="28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5" fillId="10" borderId="2" xfId="0" applyNumberFormat="1" applyFont="1" applyFill="1" applyBorder="1" applyAlignment="1">
      <alignment horizontal="center" vertical="center"/>
    </xf>
    <xf numFmtId="3" fontId="5" fillId="10" borderId="1" xfId="0" applyNumberFormat="1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3" fontId="2" fillId="11" borderId="3" xfId="0" applyNumberFormat="1" applyFont="1" applyFill="1" applyBorder="1" applyAlignment="1">
      <alignment horizontal="center" vertical="center"/>
    </xf>
    <xf numFmtId="3" fontId="2" fillId="11" borderId="2" xfId="0" applyNumberFormat="1" applyFont="1" applyFill="1" applyBorder="1" applyAlignment="1">
      <alignment horizontal="center" vertical="center"/>
    </xf>
    <xf numFmtId="0" fontId="6" fillId="8" borderId="16" xfId="4" applyFill="1" applyBorder="1" applyAlignment="1">
      <alignment horizontal="center" vertical="center"/>
    </xf>
    <xf numFmtId="0" fontId="14" fillId="12" borderId="0" xfId="6" applyFill="1" applyAlignment="1">
      <alignment horizontal="center" vertical="center"/>
    </xf>
    <xf numFmtId="0" fontId="14" fillId="0" borderId="0" xfId="6" applyAlignment="1">
      <alignment horizontal="center" vertical="center"/>
    </xf>
    <xf numFmtId="3" fontId="15" fillId="14" borderId="26" xfId="6" applyNumberFormat="1" applyFont="1" applyFill="1" applyBorder="1" applyAlignment="1">
      <alignment horizontal="center" vertical="center"/>
    </xf>
    <xf numFmtId="3" fontId="17" fillId="6" borderId="32" xfId="6" applyNumberFormat="1" applyFont="1" applyFill="1" applyBorder="1" applyAlignment="1">
      <alignment horizontal="center" vertical="center"/>
    </xf>
    <xf numFmtId="9" fontId="14" fillId="13" borderId="27" xfId="6" applyNumberFormat="1" applyFill="1" applyBorder="1" applyAlignment="1">
      <alignment horizontal="center" vertical="center"/>
    </xf>
    <xf numFmtId="3" fontId="5" fillId="10" borderId="33" xfId="0" applyNumberFormat="1" applyFont="1" applyFill="1" applyBorder="1" applyAlignment="1">
      <alignment horizontal="center" vertical="center"/>
    </xf>
    <xf numFmtId="3" fontId="5" fillId="10" borderId="34" xfId="0" applyNumberFormat="1" applyFont="1" applyFill="1" applyBorder="1" applyAlignment="1">
      <alignment horizontal="center" vertical="center"/>
    </xf>
    <xf numFmtId="3" fontId="5" fillId="10" borderId="35" xfId="0" applyNumberFormat="1" applyFont="1" applyFill="1" applyBorder="1" applyAlignment="1">
      <alignment horizontal="center" vertical="center"/>
    </xf>
    <xf numFmtId="3" fontId="17" fillId="9" borderId="32" xfId="6" applyNumberFormat="1" applyFont="1" applyFill="1" applyBorder="1" applyAlignment="1">
      <alignment horizontal="center" vertical="center"/>
    </xf>
    <xf numFmtId="3" fontId="17" fillId="7" borderId="32" xfId="6" applyNumberFormat="1" applyFont="1" applyFill="1" applyBorder="1" applyAlignment="1">
      <alignment horizontal="center" vertical="center"/>
    </xf>
    <xf numFmtId="3" fontId="17" fillId="7" borderId="26" xfId="6" applyNumberFormat="1" applyFont="1" applyFill="1" applyBorder="1" applyAlignment="1">
      <alignment horizontal="center" vertical="center"/>
    </xf>
    <xf numFmtId="3" fontId="17" fillId="8" borderId="32" xfId="6" applyNumberFormat="1" applyFont="1" applyFill="1" applyBorder="1" applyAlignment="1">
      <alignment horizontal="center" vertical="center"/>
    </xf>
    <xf numFmtId="3" fontId="17" fillId="8" borderId="26" xfId="6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7" fillId="0" borderId="2" xfId="4" applyNumberFormat="1" applyFont="1" applyBorder="1" applyAlignment="1">
      <alignment horizontal="center" vertical="center"/>
    </xf>
    <xf numFmtId="49" fontId="7" fillId="3" borderId="2" xfId="4" applyNumberFormat="1" applyFont="1" applyFill="1" applyBorder="1" applyAlignment="1">
      <alignment horizontal="center" vertical="center"/>
    </xf>
    <xf numFmtId="3" fontId="5" fillId="10" borderId="0" xfId="0" applyNumberFormat="1" applyFont="1" applyFill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3" fontId="5" fillId="3" borderId="28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3" fontId="16" fillId="3" borderId="1" xfId="0" applyNumberFormat="1" applyFont="1" applyFill="1" applyBorder="1" applyAlignment="1">
      <alignment horizontal="center" vertical="center"/>
    </xf>
    <xf numFmtId="3" fontId="16" fillId="3" borderId="2" xfId="0" applyNumberFormat="1" applyFont="1" applyFill="1" applyBorder="1" applyAlignment="1">
      <alignment horizontal="center" vertical="center"/>
    </xf>
    <xf numFmtId="166" fontId="2" fillId="11" borderId="2" xfId="8" applyNumberFormat="1" applyFont="1" applyFill="1" applyBorder="1" applyAlignment="1">
      <alignment horizontal="center" vertical="center"/>
    </xf>
    <xf numFmtId="166" fontId="15" fillId="11" borderId="2" xfId="8" applyNumberFormat="1" applyFont="1" applyFill="1" applyBorder="1" applyAlignment="1">
      <alignment horizontal="center" vertical="center"/>
    </xf>
    <xf numFmtId="0" fontId="2" fillId="5" borderId="12" xfId="6" applyFont="1" applyFill="1" applyBorder="1" applyAlignment="1">
      <alignment horizontal="center" vertical="center"/>
    </xf>
    <xf numFmtId="3" fontId="2" fillId="5" borderId="12" xfId="6" applyNumberFormat="1" applyFont="1" applyFill="1" applyBorder="1" applyAlignment="1">
      <alignment horizontal="center" vertical="center"/>
    </xf>
    <xf numFmtId="3" fontId="2" fillId="5" borderId="13" xfId="6" applyNumberFormat="1" applyFont="1" applyFill="1" applyBorder="1" applyAlignment="1">
      <alignment horizontal="center" vertical="center"/>
    </xf>
    <xf numFmtId="3" fontId="2" fillId="5" borderId="14" xfId="6" applyNumberFormat="1" applyFont="1" applyFill="1" applyBorder="1" applyAlignment="1">
      <alignment horizontal="center" vertical="center"/>
    </xf>
    <xf numFmtId="3" fontId="2" fillId="5" borderId="15" xfId="6" applyNumberFormat="1" applyFont="1" applyFill="1" applyBorder="1" applyAlignment="1">
      <alignment horizontal="center" vertical="center"/>
    </xf>
    <xf numFmtId="0" fontId="14" fillId="0" borderId="0" xfId="6">
      <alignment vertical="center"/>
    </xf>
    <xf numFmtId="3" fontId="14" fillId="0" borderId="0" xfId="6" applyNumberFormat="1">
      <alignment vertical="center"/>
    </xf>
    <xf numFmtId="166" fontId="14" fillId="0" borderId="0" xfId="8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 textRotation="180"/>
    </xf>
    <xf numFmtId="0" fontId="5" fillId="0" borderId="3" xfId="0" applyFont="1" applyBorder="1" applyAlignment="1">
      <alignment horizontal="center" vertical="center" textRotation="180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180"/>
    </xf>
    <xf numFmtId="3" fontId="5" fillId="10" borderId="29" xfId="0" applyNumberFormat="1" applyFont="1" applyFill="1" applyBorder="1" applyAlignment="1">
      <alignment horizontal="center" vertical="center"/>
    </xf>
    <xf numFmtId="3" fontId="5" fillId="10" borderId="30" xfId="0" applyNumberFormat="1" applyFont="1" applyFill="1" applyBorder="1" applyAlignment="1">
      <alignment horizontal="center" vertical="center"/>
    </xf>
    <xf numFmtId="3" fontId="5" fillId="10" borderId="31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3" fontId="5" fillId="3" borderId="3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center" vertical="center"/>
    </xf>
    <xf numFmtId="3" fontId="5" fillId="3" borderId="11" xfId="0" applyNumberFormat="1" applyFont="1" applyFill="1" applyBorder="1" applyAlignment="1">
      <alignment horizontal="center" vertical="center"/>
    </xf>
    <xf numFmtId="3" fontId="5" fillId="3" borderId="8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0" borderId="28" xfId="0" applyFont="1" applyBorder="1" applyAlignment="1">
      <alignment horizontal="center" vertical="center" textRotation="90"/>
    </xf>
    <xf numFmtId="3" fontId="15" fillId="0" borderId="2" xfId="0" applyNumberFormat="1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15" fillId="5" borderId="24" xfId="6" applyFont="1" applyFill="1" applyBorder="1" applyAlignment="1">
      <alignment horizontal="center" vertical="center"/>
    </xf>
    <xf numFmtId="0" fontId="14" fillId="0" borderId="25" xfId="6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180"/>
    </xf>
    <xf numFmtId="0" fontId="1" fillId="0" borderId="3" xfId="0" applyFont="1" applyBorder="1" applyAlignment="1">
      <alignment horizontal="center" vertical="center" textRotation="180"/>
    </xf>
    <xf numFmtId="0" fontId="1" fillId="0" borderId="4" xfId="0" applyFont="1" applyBorder="1" applyAlignment="1">
      <alignment horizontal="center" vertical="center" textRotation="180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</cellXfs>
  <cellStyles count="9">
    <cellStyle name="Comma" xfId="8" builtinId="3"/>
    <cellStyle name="Comma 2" xfId="3" xr:uid="{00000000-0005-0000-0000-000000000000}"/>
    <cellStyle name="Hyperlink" xfId="4" builtinId="8"/>
    <cellStyle name="Hyperlink 2" xfId="7" xr:uid="{A79956C9-A3DF-4DBE-8D5A-D286BD45FED8}"/>
    <cellStyle name="Normal" xfId="0" builtinId="0"/>
    <cellStyle name="Normal 2" xfId="2" xr:uid="{00000000-0005-0000-0000-000003000000}"/>
    <cellStyle name="Normal 3" xfId="1" xr:uid="{00000000-0005-0000-0000-000004000000}"/>
    <cellStyle name="Normal 4" xfId="5" xr:uid="{B1412050-BB47-4FF1-9DDE-7752F87F72F3}"/>
    <cellStyle name="Normal 5" xfId="6" xr:uid="{F6DFBF7A-B978-4580-A982-C220BF33D9C2}"/>
  </cellStyles>
  <dxfs count="0"/>
  <tableStyles count="0" defaultTableStyle="TableStyleMedium2" defaultPivotStyle="PivotStyleLight16"/>
  <colors>
    <mruColors>
      <color rgb="FF80008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651C377-0037-4DCA-A9B9-66E4F751B354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8729DFD-390E-4964-8076-001642A5652D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DA2B80-A27B-4168-82A3-8BA07AF74B16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36E8432-A4DB-45D5-A584-68995FCBFD9E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4BB19F4-9714-4F4C-8B60-7FE0F2C7A3C7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E5C65D02-67BC-4100-9048-2B33F17469BF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CAC32A8-B575-4999-9E9A-A741E9A91C18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1C9D346-3E77-4D6A-8FF8-0E60C7E1CE99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1266828-38F2-4334-91C5-9A3AAD9242E1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58795DC-2B72-40C3-98D3-EE0C9938B6B4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51540E7-7738-4381-8AA5-B9A7617222AE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F6135E8-2206-4AE6-9C07-8B16A9E8263A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C30F4AC-2D48-43ED-9B8D-73E6A046E076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EBB221D-34B7-403A-A4E5-5082D2B2B131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C74E98F1-52CC-479E-A07B-46FA5E51FBD5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224AA80-4832-4FB7-98FD-73CDD606B3AC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911CCED-DC49-4DA5-8170-B709DB7FA4C8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C926AED-E508-4BB1-AE33-FCD9E6133F4B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B185735-60F1-420E-941E-FF464DEE6E7B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01F7F28-B62B-4D59-A0FA-B170EDEA80FF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19E2FF8-A253-41FA-BB41-8E7C0C17091D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E21BC36A-F842-4FBA-949D-EF78167F37BA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875178F2-BD0F-430C-B450-243AEA251BC7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ABBD875-50AB-4133-A235-B6C9A6508C22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5937B7C-2FEA-4A0A-BDEF-7B1B67DF7FDD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C4CC840-EE18-46E6-BB65-D32FA5091791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31537AE-5763-4E1D-9D0B-9EDBA4504B82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FA37A38-F2D3-42E1-99EA-C70B19D124BF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176C3CE-F0D8-4D2C-8345-3F2A6CDA3F25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1F5F9E8-39B2-4D5B-B527-9F12ED2C3F15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B862AF8-22EE-4CD4-8118-11B3F4E90A0A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6784816-B74E-4E57-8C52-BB964F9FC602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DF13132-7EE3-4D73-BEF4-9E894F2F39CB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CECB16FB-3E94-471C-91C8-CA015566C421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C8D2AB8A-EA75-4CAC-9BEA-5D725C08D5BB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730B28B-A65A-4B64-8A9F-909FF7E04496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DCCEC034-9132-4806-9E4B-B056214FB53E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39735BC-C8DD-4F19-9FBA-503E430910B4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57DE6628-EB47-4DD8-83D0-9B789A5A6F98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A2C1E0E8-87E6-4E0A-9E1F-45664DED2A2E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52521DE-B52A-4889-83F0-5FAE2D5D316F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93A22AA-F131-42B4-AF17-7F60F083B858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96A0AE43-D32D-492E-B236-5934189144D2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A81C515-4E67-49D2-BD33-8A285CA819B5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1088172C-BD5A-4192-95C6-A88EA1CB884D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BF42370-7447-4547-B6A7-0A59D66F4BDD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684CE3A3-E341-4AF6-9E15-94528534F419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A92DB32-44CB-4551-B2AB-AD8F008ACA2F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46E95EC0-B66F-4C9F-A384-044F8FBCC950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EE7B15EC-6EBF-4A68-9845-884CF500AC27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542A3B9-DA58-4D2C-BCA2-174CDE0F8C2E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5638BFC7-081F-44C6-9611-7F5FF7B38912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A53C7D70-77B8-4596-AEFF-51A6C173C202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692B325-79F5-4F1C-B860-51E4EB4DB787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2AE5782-D282-4FBE-B083-34C99C37DE6D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15FB445-84A2-4B34-A73D-191429DB4141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5D2B79F-2156-4354-B3E9-23A327CB6980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730E9C1E-6B32-45E9-A460-F4D6AF0BB0C1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371CFDFC-71AD-455F-8B5E-50D9AE95FD87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05F41BF-B801-4626-9E52-236BCED8074D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6F96C403-6EFC-4995-8A80-CD70FAF647B3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93E17575-E86D-4584-B37E-1BC6CDE5358B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8D451CCA-407C-4524-A256-4F13D06B9D53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7B49F53-605F-4E64-818E-8539EED5418D}"/>
            </a:ext>
          </a:extLst>
        </xdr:cNvPr>
        <xdr:cNvSpPr txBox="1"/>
      </xdr:nvSpPr>
      <xdr:spPr>
        <a:xfrm>
          <a:off x="9994148095" y="44119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F9265BD4-997B-4C14-B906-465032F94D43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427A628F-21C3-402C-B901-AA525F78D412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EA1B1378-6801-48AF-8BC5-3FF9977773B6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F67D3225-FAD1-42E4-AF67-7A8B986BEA1B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8176308-9DFD-4785-BD32-1DAE7EB11B86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2715726A-8441-47EE-83B8-5E7279C437A3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4DBA704E-A6AB-4143-86C6-6EA591A7E619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9E4C6E6-C6D4-4E14-89DD-1981C0A3DBC9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2C0FA8A3-B73B-4620-9984-89A6C64DF691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90036F99-AEFC-4079-BE51-FA0D150EC4BA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38EDDC08-1DCA-4BE7-817C-F298849130F0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4E03D108-9971-466E-8437-600F2931DE3F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326290D4-4CDB-4BBF-B1FD-E7469582982E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230846A6-F537-4521-A857-06A853FC94B2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7A36AAD7-4747-429C-AEAF-0B43BBBF6DBB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BA8D51AA-A5B7-471A-8677-9FCE1085729B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E5AEE46-08AD-4C4B-8DB8-89006217F729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2F54D9F5-0782-4F46-ABDE-BE64C46BD5B1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D35F326B-6844-4D3B-B2D4-D4573E5C8661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8DA282EF-E398-4CD0-B631-0760CD056275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FAA2E1CA-EA8E-4FC0-8385-8B8144244F00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2D66A85A-505F-4BA4-AF82-24F1D3226AC3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F5709F60-345D-4A83-B28E-92A976A230DF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B37347DC-CF40-4842-81A4-5F1B2F9E3A45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A9FDF974-C227-4AFF-9710-6D214ADB2CF2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4B0C06B-8993-4040-90CE-CEB79FF0784B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20178174-28AC-4524-93E8-CFB6205AECEA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4DBFB69-0E09-46DA-A117-7864CA8BA511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439DA9E2-9C1C-4B7F-88D7-1F95BDA6227C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88CD5365-AD8E-445D-9088-CDCD07480421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760FFC2-B219-4C7C-A1FF-FD1B22693C98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F40449AE-2C78-4AB3-A3EE-445EEF2AA1D3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6902C9E-4934-4342-B4ED-790E1BFDFB15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252BBDDA-3BA5-4DBB-BF51-EBCB84F5F17C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2C2DE18D-ABFF-41B4-ACFC-C24075EDF975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C33CCFA-B4E5-4DD3-B4E4-5293F8E1C8EC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880F146B-43F7-406E-A841-2D17973C30C1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B6713EEE-94C0-4C39-90FD-5D9DE8CAABDB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4EC71028-CE4D-4079-830B-8D72F870DEE5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58D42DC6-30C1-4774-BE0C-6AD12E3852A5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724E7D51-1173-4435-BC4D-42469A84F00C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DEB06D5B-E4EE-4C16-AD43-0DEA6ACFA533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6073DE12-D48A-4AB5-960F-0F822DA61064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EF5911A5-F99B-4C69-A389-CB3C1E54072F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E1B0D73C-0B65-4E1E-94F7-610A879E2AF5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D59C7CE8-E8BE-45D6-AC29-421BB24C3F7E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4FDD0464-3D6E-4EBF-96C6-EAAF3F57E92D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93DEA9C-4187-4F01-B85D-574C68B45139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32420146-4690-436E-9BAD-E7979992E3F1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65CC4474-7F38-4C34-B36A-638DF8B8FEBF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966BE43-7DE3-4EA4-B720-A9682E4C48D8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22F4FC1-6343-47A7-A6B0-4EF95897D91C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FADE70EE-35EB-4EAA-AEF8-81C4D14477AA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291420D-0458-49D9-8E5C-F770F8FBF347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4CE72108-3B53-4D8A-A651-1D118CB41A7D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A1D08D3-4DED-46DF-815C-337FE1CCC8B5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C8CE722E-365C-46A5-B40F-DA78600B777A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5AFFF90-8DE0-4D89-86A8-550C468FE0ED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F2E42ABB-2278-44E5-8A63-D97985969C3B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C9694620-30E4-41F2-974B-586448D79FCF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21651CD2-6C15-411A-BAED-787C5005BF46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CDA6C736-39C6-4D4D-8DAB-6CB5AC757168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44BF4781-3BEB-4813-9AAA-E6CF4D891EAD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489AA8D-824C-411C-9A97-B90EB6294510}"/>
            </a:ext>
          </a:extLst>
        </xdr:cNvPr>
        <xdr:cNvSpPr txBox="1"/>
      </xdr:nvSpPr>
      <xdr:spPr>
        <a:xfrm>
          <a:off x="9994148095" y="51892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9BF0EF41-176D-4DAF-8178-03A15DA4299B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8F4851E-8E7F-4EE1-B24E-3878306BB94D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385BE05-9B5E-436A-8361-FF1E31D064D9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7CE474E5-7D06-44E9-9D46-E44A16366D56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C3101DBD-FEC1-4295-80E5-D753CCFB5415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12E4B3DE-028B-488C-A0E9-30102F3B8A7A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1D985FA3-1838-41D6-8883-8A74CF9C7020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1DCBD02-5CFD-4D62-9DE9-D9807E08B2F5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EE75F6B2-4B98-4E07-B6B5-7BFDDDAFA0E9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66537813-320B-4A1D-B246-7522AE8FE9A5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EE39AD23-C736-4041-A1C5-9F00A39FCC73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57CB19C2-1026-4433-8976-5949ED31159F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8BBF5991-F8CF-46DB-8E4F-B81A796CE4AA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F80A0F7D-6B9A-447E-B45F-AD2715028FFF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9149583-D685-420C-9E3A-7D1BE072373E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2E1FAF77-7BF5-4D96-875B-05C911AD8760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CEFB482F-83C8-40B6-97EF-F720FB11F683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64F9B96-4E51-49F5-A9C1-D677CB4F1A74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5315BB93-6FDF-4E89-9CED-E31F06AB1E5A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AC8E099-691A-4BC0-B7F7-76979179EE92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637C0EBF-6899-44C2-90FC-9FF69F364F54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3C16264B-B483-4F59-86DC-8C1EBF4788F3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BA369F61-6B53-486C-A125-FBB102977751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0101201-BB1F-4A12-BD63-5BD4553B8F0C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CECEDD1F-0F4A-4B4D-BAF0-2196AC03CD08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2E07D02A-29CB-4F91-8AB6-53468D640BB7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8AF1E05C-7E3A-443D-90DF-A6F6C97D6263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506FBCF5-B680-4AA4-B117-C79A66D7DB31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2058EF60-A3DE-4904-86EA-E211B5CF2F18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278AD3AE-436D-4C3B-9876-162B38D4168D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2A67576-FEA0-4852-B65F-9FC2AAD3F1A6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40B6259E-3B86-4B2F-8F54-593996C0722B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4101E91-EC56-4F04-8F33-C6BB894B6421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8C86588D-CB02-4D25-A7C3-42090866D369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DA868AE-D226-4C78-ADA9-C9585264AE6F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966DB498-AA05-41F3-BFF3-A5C9CC5E4341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FD8698B8-E31A-4DD1-BB83-E7B1CFC824B3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3727A07A-735B-4CCA-80FA-09E2B5DFF1C3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220E47D1-C006-4641-AA8F-BB729E553825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A9612013-DBC8-4347-940D-55026CF1B390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BE58477F-5C0A-47E1-BEBC-89915C22D496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176D7A4-C9EC-4D1B-8656-2BBE953410A8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18E65EA0-F814-4EE2-96A2-29FE5AE9F477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637DC1CC-0500-4FD9-B1CF-87A9BB44D977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CDB1DC8E-E7A5-451E-812C-E0B434A708A7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4215EF39-6868-4221-B0D9-62E6898FCA99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8335CFC4-BFF7-419C-8355-68F948ECF5E8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30B72A21-AF42-4D8F-9AFA-9C0107741B1E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EB30632A-B64B-446C-AFAF-6253FD808165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C386D29-19FB-49C8-9FC0-5FB0F8DECA1C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E9C90E8B-4DB9-4DE9-BA1A-83CEED08EBAE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16878A00-0CF2-484E-8D4E-1D359DA33BF1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4C100228-1DC3-43D1-A0A3-30529F58A9BA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7DC6D2C7-C922-4903-9DA1-E1D9D44D7254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EAF3111-7911-45E0-854B-2D2502834BEE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5777111-227D-4F0C-A932-AE6F8D2889C3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02B3850-70FD-42AF-A4DF-2DFB636D99D9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86055554-6E3E-4E7E-A6B5-B462C72DE75B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77F40C99-BCE2-4BBE-A300-4A2A50BEBD97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8C05E0EC-8BA9-40C7-8508-E05D7D21474C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12DF05AC-A3CC-4232-8DC2-6B2DEAE19B0B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F34EE77C-8D8B-4CC0-A088-7BF25EECC1CC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1804915-387C-4907-94F3-5A7EF676E6DE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A898157B-2E1C-4C78-A421-DABB82B9C2C2}"/>
            </a:ext>
          </a:extLst>
        </xdr:cNvPr>
        <xdr:cNvSpPr txBox="1"/>
      </xdr:nvSpPr>
      <xdr:spPr>
        <a:xfrm>
          <a:off x="9994148095" y="6225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6BB011C6-FD59-496B-B614-A3A05E272474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14611C28-7CE4-41DA-A9FB-39160A131A42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DA162245-BBA5-47D3-BB7F-3B4100F67F19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C7203B45-C319-403D-9B4C-E00AFE4212D5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6DD7B480-0EB7-4980-80C1-B38095E6A6D5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9720CCC2-AAC1-4A8E-BA73-4ECAA9869178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2441B4BF-668D-435B-A064-13E608F664ED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B5F707D0-ADA6-42BE-B16B-4C8FB96C99C4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D8BD814E-E8DB-4E4D-91AC-5C0D92EFEE9F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69FA554C-4F46-4274-93E0-198041612DD0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5CFBC22A-2625-495A-9192-B9E26E8708EE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A32FE6F-C202-483E-B149-48CE174D78E9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ADD01175-AFB4-4FCB-B70D-5B483165989C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0F03A46-4696-4AC5-BCAC-6516179F0674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93C7FF2-0CB1-4A3C-A32D-AC01028467F3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3664E635-B1D1-41EF-A07E-7761ABE34302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6B6073AD-B41A-4C64-BC99-8E48736436D8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8F438932-8D18-4D71-81B6-FEFFD94CCAC2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82A3514-16C7-426E-BE4F-77818E26E3A4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81FA4F9D-6E0B-4B52-854A-3AAAD0C7B363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CD7398BD-7C41-4D50-B523-597CC0FDDBE6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83766115-579E-4144-A6C2-CE20F3E29272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C3F7505D-581C-4AE1-A7A8-60631EFA62A1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6AEB7717-E528-4156-A784-23A8607BE8B1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6E117542-2FD3-4B42-B49F-0662D23F6DD5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B6D2C85-F73E-4306-81F3-A2CC11A76F58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D9BB35D-F6B4-4673-9BF9-33A7BF593986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A8AEFBFB-89D4-494F-B648-A8C588C71C7B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53E87CE6-5EC7-444D-B6DA-DC4492101A55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F43C7810-922D-4E83-8B3E-5BA3068A94B4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65EDA9D2-A0B7-462C-B135-F31EDD6AB4D8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9ABA62F6-73B9-4EE7-B0FA-40E1B2250BD9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BEDC5CA4-24DF-4FDF-B115-E09FB41288FC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41A9B38F-FA05-4C85-BE45-57785FE89ED5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D72C0246-D1A8-4549-BBBE-9AAFF2F28F27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B7F9C285-D5F9-453A-A89B-0E4E446587A8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DB8C46B8-2058-4363-AF90-819EC7C20257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E9993F62-D55F-412B-A0E3-1C71E824D751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F2AD6A9-5E65-4197-8613-3CC780E4C749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5FA4E2A5-9D1D-4E59-B881-34B2947F9342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362DDDA1-6D3E-48F0-A311-640BE3057FF2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1426258A-BD63-49EA-B716-EA49BC1B0F26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5CF813E-E83E-4CB0-8ECE-B7B728DDA61F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1F11F2-5700-48D8-A9EE-27CF6949F7FE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F496E033-BE57-4AF0-9510-2B636910CC0D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5E134219-1AD0-4203-AC8B-CAEAB05AD820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A41D7A04-DC48-4CE8-8E0D-70CE8EEC7D6F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433005D3-0252-4A02-ADB9-0726C8956681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59A0A6C-26CF-4C80-B2BC-E0CFB2DF780C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42E39B3-44D9-4DB4-A0D0-377AB938634C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F5AD4EA8-FFC5-45B4-AE28-BAEB89E04694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6713DD0E-9091-4C01-94FF-ED6E6A99FD8C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E6057EA7-A0F0-4C05-B6DE-AA641A0A9F13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BC7A8CF8-9310-4A7E-B923-E9E633CE7515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F7568694-0F23-4B79-AA91-BF2A557337C1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4F07B23A-6AF7-4FAC-BA65-22B70AD33559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32CEACE3-4900-4F15-BB5A-8B2F0295AFF2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B72E4E43-CF2E-40E8-B221-6931B84FE69A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852C1F3C-C8C9-46F1-8B44-9591BA519975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1201FD61-B1FF-4C47-AA28-4B12C3F1F120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D8871A8B-E32E-40E0-ACE4-DC8021AE982D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158ED3B7-F625-4F09-AD64-7F263ED475D2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F8F255A-32B9-4E0C-B783-7B1C65AE52DE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  <xdr:oneCellAnchor>
    <xdr:from>
      <xdr:col>0</xdr:col>
      <xdr:colOff>480060</xdr:colOff>
      <xdr:row>0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5583CF05-FBE9-4760-9D9A-D24C2BE1740A}"/>
            </a:ext>
          </a:extLst>
        </xdr:cNvPr>
        <xdr:cNvSpPr txBox="1"/>
      </xdr:nvSpPr>
      <xdr:spPr>
        <a:xfrm>
          <a:off x="9994148095" y="72618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pPr algn="r" rtl="1"/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.me/fardaye_mashhad" TargetMode="External"/><Relationship Id="rId3" Type="http://schemas.openxmlformats.org/officeDocument/2006/relationships/hyperlink" Target="https://t.me/HavashenasiMashhad" TargetMode="External"/><Relationship Id="rId7" Type="http://schemas.openxmlformats.org/officeDocument/2006/relationships/hyperlink" Target="https://t.me/Akhbarmashhad" TargetMode="External"/><Relationship Id="rId2" Type="http://schemas.openxmlformats.org/officeDocument/2006/relationships/hyperlink" Target="https://t.me/EghtesadMashhad" TargetMode="External"/><Relationship Id="rId1" Type="http://schemas.openxmlformats.org/officeDocument/2006/relationships/hyperlink" Target="https://t.me/sedayekhorasaniha" TargetMode="External"/><Relationship Id="rId6" Type="http://schemas.openxmlformats.org/officeDocument/2006/relationships/hyperlink" Target="https://t.me/havadesmashhad" TargetMode="External"/><Relationship Id="rId5" Type="http://schemas.openxmlformats.org/officeDocument/2006/relationships/hyperlink" Target="https://t.me/banovanmashaad" TargetMode="External"/><Relationship Id="rId4" Type="http://schemas.openxmlformats.org/officeDocument/2006/relationships/hyperlink" Target="https://t.me/ejtemaeemashhad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hamseair" TargetMode="External"/><Relationship Id="rId2" Type="http://schemas.openxmlformats.org/officeDocument/2006/relationships/hyperlink" Target="https://t.me/fori_sport" TargetMode="External"/><Relationship Id="rId1" Type="http://schemas.openxmlformats.org/officeDocument/2006/relationships/hyperlink" Target="https://t.me/khabarfarda_ir" TargetMode="External"/><Relationship Id="rId4" Type="http://schemas.openxmlformats.org/officeDocument/2006/relationships/hyperlink" Target="https://t.me/econews_net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rubika.ir/havadesmashhad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rubika.ir/Hamsedaair" TargetMode="External"/><Relationship Id="rId1" Type="http://schemas.openxmlformats.org/officeDocument/2006/relationships/hyperlink" Target="http://rubika.ir/fori_sport" TargetMode="External"/><Relationship Id="rId4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eitaa.com/fori_sport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itaa.com/fori_sport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ble.ir/sedayekhorasaniha" TargetMode="External"/><Relationship Id="rId18" Type="http://schemas.openxmlformats.org/officeDocument/2006/relationships/hyperlink" Target="https://ble.ir/musiic_land" TargetMode="External"/><Relationship Id="rId26" Type="http://schemas.openxmlformats.org/officeDocument/2006/relationships/hyperlink" Target="https://ble.ir/banoo_online" TargetMode="External"/><Relationship Id="rId39" Type="http://schemas.openxmlformats.org/officeDocument/2006/relationships/hyperlink" Target="https://ble.ir/khande_land" TargetMode="External"/><Relationship Id="rId21" Type="http://schemas.openxmlformats.org/officeDocument/2006/relationships/hyperlink" Target="https://ble.ir/boook_land" TargetMode="External"/><Relationship Id="rId34" Type="http://schemas.openxmlformats.org/officeDocument/2006/relationships/hyperlink" Target="https://ble.ir/cactossi" TargetMode="External"/><Relationship Id="rId42" Type="http://schemas.openxmlformats.org/officeDocument/2006/relationships/hyperlink" Target="https://ble.ir/perspolis3600" TargetMode="External"/><Relationship Id="rId47" Type="http://schemas.openxmlformats.org/officeDocument/2006/relationships/hyperlink" Target="https://ble.ir/barcadailyplus" TargetMode="External"/><Relationship Id="rId50" Type="http://schemas.openxmlformats.org/officeDocument/2006/relationships/hyperlink" Target="https://ble.ir/siasy_mashhad" TargetMode="External"/><Relationship Id="rId7" Type="http://schemas.openxmlformats.org/officeDocument/2006/relationships/hyperlink" Target="https://ble.ir/khodro_land" TargetMode="External"/><Relationship Id="rId2" Type="http://schemas.openxmlformats.org/officeDocument/2006/relationships/hyperlink" Target="https://ble.ir/akhbarmashhad" TargetMode="External"/><Relationship Id="rId16" Type="http://schemas.openxmlformats.org/officeDocument/2006/relationships/hyperlink" Target="https://ble.ir/audio_boook" TargetMode="External"/><Relationship Id="rId29" Type="http://schemas.openxmlformats.org/officeDocument/2006/relationships/hyperlink" Target="https://ble.ir/havashiselebriti" TargetMode="External"/><Relationship Id="rId11" Type="http://schemas.openxmlformats.org/officeDocument/2006/relationships/hyperlink" Target="https://ble.ir/akhbar_kamell" TargetMode="External"/><Relationship Id="rId24" Type="http://schemas.openxmlformats.org/officeDocument/2006/relationships/hyperlink" Target="https://ble.ir/slamat_tv" TargetMode="External"/><Relationship Id="rId32" Type="http://schemas.openxmlformats.org/officeDocument/2006/relationships/hyperlink" Target="https://ble.ir/sarzamin_sabz" TargetMode="External"/><Relationship Id="rId37" Type="http://schemas.openxmlformats.org/officeDocument/2006/relationships/hyperlink" Target="https://ble.ir/hosh_bartar2" TargetMode="External"/><Relationship Id="rId40" Type="http://schemas.openxmlformats.org/officeDocument/2006/relationships/hyperlink" Target="https://ble.ir/tec_land" TargetMode="External"/><Relationship Id="rId45" Type="http://schemas.openxmlformats.org/officeDocument/2006/relationships/hyperlink" Target="https://ble.ir/footballi_transferr" TargetMode="External"/><Relationship Id="rId53" Type="http://schemas.openxmlformats.org/officeDocument/2006/relationships/hyperlink" Target="https://ble.ir/mashhad_plus" TargetMode="External"/><Relationship Id="rId5" Type="http://schemas.openxmlformats.org/officeDocument/2006/relationships/hyperlink" Target="https://ble.ir/lranews" TargetMode="External"/><Relationship Id="rId10" Type="http://schemas.openxmlformats.org/officeDocument/2006/relationships/hyperlink" Target="https://ble.ir/shabake_khbar" TargetMode="External"/><Relationship Id="rId19" Type="http://schemas.openxmlformats.org/officeDocument/2006/relationships/hyperlink" Target="https://ble.ir/dahe_60" TargetMode="External"/><Relationship Id="rId31" Type="http://schemas.openxmlformats.org/officeDocument/2006/relationships/hyperlink" Target="https://ble.ir/doa_land" TargetMode="External"/><Relationship Id="rId44" Type="http://schemas.openxmlformats.org/officeDocument/2006/relationships/hyperlink" Target="https://ble.ir/aparat_vidiv" TargetMode="External"/><Relationship Id="rId52" Type="http://schemas.openxmlformats.org/officeDocument/2006/relationships/hyperlink" Target="https://ble.ir/banovan_mashhad" TargetMode="External"/><Relationship Id="rId4" Type="http://schemas.openxmlformats.org/officeDocument/2006/relationships/hyperlink" Target="https://ble.ir/khabar_foria" TargetMode="External"/><Relationship Id="rId9" Type="http://schemas.openxmlformats.org/officeDocument/2006/relationships/hyperlink" Target="https://ble.ir/EcoNews_net" TargetMode="External"/><Relationship Id="rId14" Type="http://schemas.openxmlformats.org/officeDocument/2006/relationships/hyperlink" Target="https://ble.ir/tehran_ziba" TargetMode="External"/><Relationship Id="rId22" Type="http://schemas.openxmlformats.org/officeDocument/2006/relationships/hyperlink" Target="https://ble.ir/mom_land" TargetMode="External"/><Relationship Id="rId27" Type="http://schemas.openxmlformats.org/officeDocument/2006/relationships/hyperlink" Target="https://ble.ir/family_land" TargetMode="External"/><Relationship Id="rId30" Type="http://schemas.openxmlformats.org/officeDocument/2006/relationships/hyperlink" Target="https://ble.ir/13733" TargetMode="External"/><Relationship Id="rId35" Type="http://schemas.openxmlformats.org/officeDocument/2006/relationships/hyperlink" Target="https://ble.ir/zamin_sabz" TargetMode="External"/><Relationship Id="rId43" Type="http://schemas.openxmlformats.org/officeDocument/2006/relationships/hyperlink" Target="https://ble.ir/it_241234" TargetMode="External"/><Relationship Id="rId48" Type="http://schemas.openxmlformats.org/officeDocument/2006/relationships/hyperlink" Target="https://ble.ir/eghtesad_mashhad" TargetMode="External"/><Relationship Id="rId8" Type="http://schemas.openxmlformats.org/officeDocument/2006/relationships/hyperlink" Target="https://ble.ir/khabar_ansar" TargetMode="External"/><Relationship Id="rId51" Type="http://schemas.openxmlformats.org/officeDocument/2006/relationships/hyperlink" Target="https://ble.ir/havadees_mashhad" TargetMode="External"/><Relationship Id="rId3" Type="http://schemas.openxmlformats.org/officeDocument/2006/relationships/hyperlink" Target="https://ble.ir/news_breaking" TargetMode="External"/><Relationship Id="rId12" Type="http://schemas.openxmlformats.org/officeDocument/2006/relationships/hyperlink" Target="https://ble.ir/khabar_sarasari" TargetMode="External"/><Relationship Id="rId17" Type="http://schemas.openxmlformats.org/officeDocument/2006/relationships/hyperlink" Target="https://ble.ir/foood_land" TargetMode="External"/><Relationship Id="rId25" Type="http://schemas.openxmlformats.org/officeDocument/2006/relationships/hyperlink" Target="https://ble.ir/drink_land" TargetMode="External"/><Relationship Id="rId33" Type="http://schemas.openxmlformats.org/officeDocument/2006/relationships/hyperlink" Target="https://ble.ir/heyate_majazii" TargetMode="External"/><Relationship Id="rId38" Type="http://schemas.openxmlformats.org/officeDocument/2006/relationships/hyperlink" Target="https://ble.ir/jokdooni" TargetMode="External"/><Relationship Id="rId46" Type="http://schemas.openxmlformats.org/officeDocument/2006/relationships/hyperlink" Target="https://ble.ir/aalijnabioon" TargetMode="External"/><Relationship Id="rId20" Type="http://schemas.openxmlformats.org/officeDocument/2006/relationships/hyperlink" Target="https://ble.ir/story_gram" TargetMode="External"/><Relationship Id="rId41" Type="http://schemas.openxmlformats.org/officeDocument/2006/relationships/hyperlink" Target="https://ble.ir/haghayeghe_ajib" TargetMode="External"/><Relationship Id="rId54" Type="http://schemas.openxmlformats.org/officeDocument/2006/relationships/hyperlink" Target="https://ble.ir/fardaye_mashhad" TargetMode="External"/><Relationship Id="rId1" Type="http://schemas.openxmlformats.org/officeDocument/2006/relationships/hyperlink" Target="https://ble.ir/khabarfarda_ir" TargetMode="External"/><Relationship Id="rId6" Type="http://schemas.openxmlformats.org/officeDocument/2006/relationships/hyperlink" Target="https://ble.ir/nezami_news_irani" TargetMode="External"/><Relationship Id="rId15" Type="http://schemas.openxmlformats.org/officeDocument/2006/relationships/hyperlink" Target="https://ble.ir/fori_sport" TargetMode="External"/><Relationship Id="rId23" Type="http://schemas.openxmlformats.org/officeDocument/2006/relationships/hyperlink" Target="https://ble.ir/pastry_land" TargetMode="External"/><Relationship Id="rId28" Type="http://schemas.openxmlformats.org/officeDocument/2006/relationships/hyperlink" Target="https://ble.ir/idea_land" TargetMode="External"/><Relationship Id="rId36" Type="http://schemas.openxmlformats.org/officeDocument/2006/relationships/hyperlink" Target="https://ble.ir/fact_land" TargetMode="External"/><Relationship Id="rId49" Type="http://schemas.openxmlformats.org/officeDocument/2006/relationships/hyperlink" Target="https://ble.ir/havashenasii_mashhad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instagram.com/hamseda_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rightToLeft="1" zoomScale="120" zoomScaleNormal="120" workbookViewId="0">
      <selection activeCell="H11" sqref="H11"/>
    </sheetView>
  </sheetViews>
  <sheetFormatPr defaultRowHeight="15"/>
  <cols>
    <col min="1" max="1" width="9" bestFit="1" customWidth="1"/>
    <col min="2" max="2" width="8" customWidth="1"/>
    <col min="3" max="3" width="16.42578125" bestFit="1" customWidth="1"/>
    <col min="4" max="4" width="13.42578125" bestFit="1" customWidth="1"/>
    <col min="5" max="5" width="13.5703125" customWidth="1"/>
    <col min="6" max="6" width="31.28515625" style="23" customWidth="1"/>
    <col min="7" max="7" width="15.42578125" bestFit="1" customWidth="1"/>
    <col min="8" max="8" width="14.28515625" bestFit="1" customWidth="1"/>
    <col min="9" max="10" width="15.42578125" bestFit="1" customWidth="1"/>
  </cols>
  <sheetData>
    <row r="1" spans="1:10" ht="30.6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38</v>
      </c>
      <c r="F1" s="21" t="s">
        <v>39</v>
      </c>
      <c r="G1" s="4" t="s">
        <v>13</v>
      </c>
      <c r="H1" s="4" t="s">
        <v>50</v>
      </c>
      <c r="I1" s="4" t="s">
        <v>90</v>
      </c>
      <c r="J1" s="4" t="s">
        <v>222</v>
      </c>
    </row>
    <row r="2" spans="1:10" ht="22.5" customHeight="1">
      <c r="A2" s="11">
        <v>1</v>
      </c>
      <c r="B2" s="125" t="s">
        <v>4</v>
      </c>
      <c r="C2" s="12" t="s">
        <v>5</v>
      </c>
      <c r="D2" s="13">
        <v>853200</v>
      </c>
      <c r="E2" s="13">
        <v>35200</v>
      </c>
      <c r="F2" s="20" t="s">
        <v>60</v>
      </c>
      <c r="G2" s="14">
        <v>5500000</v>
      </c>
      <c r="H2" s="14">
        <v>9500000</v>
      </c>
      <c r="I2" s="14">
        <v>6000000</v>
      </c>
      <c r="J2" s="14">
        <v>900000</v>
      </c>
    </row>
    <row r="3" spans="1:10" ht="24">
      <c r="A3" s="11">
        <v>2</v>
      </c>
      <c r="B3" s="126"/>
      <c r="C3" s="12" t="s">
        <v>6</v>
      </c>
      <c r="D3" s="13">
        <v>64800</v>
      </c>
      <c r="E3" s="13">
        <v>7100</v>
      </c>
      <c r="F3" s="20" t="s">
        <v>61</v>
      </c>
      <c r="G3" s="14">
        <v>800000</v>
      </c>
      <c r="H3" s="14">
        <v>1600000</v>
      </c>
      <c r="I3" s="14">
        <v>800000</v>
      </c>
      <c r="J3" s="14">
        <v>100000</v>
      </c>
    </row>
    <row r="4" spans="1:10" ht="24">
      <c r="A4" s="11">
        <v>3</v>
      </c>
      <c r="B4" s="126"/>
      <c r="C4" s="12" t="s">
        <v>7</v>
      </c>
      <c r="D4" s="13">
        <v>14100</v>
      </c>
      <c r="E4" s="13">
        <v>1100</v>
      </c>
      <c r="F4" s="20" t="s">
        <v>62</v>
      </c>
      <c r="G4" s="14">
        <v>400000</v>
      </c>
      <c r="H4" s="14">
        <v>800000</v>
      </c>
      <c r="I4" s="14">
        <v>600000</v>
      </c>
      <c r="J4" s="14">
        <v>50000</v>
      </c>
    </row>
    <row r="5" spans="1:10" ht="24">
      <c r="A5" s="11">
        <v>4</v>
      </c>
      <c r="B5" s="126"/>
      <c r="C5" s="12" t="s">
        <v>8</v>
      </c>
      <c r="D5" s="13">
        <v>12900</v>
      </c>
      <c r="E5" s="13">
        <v>722</v>
      </c>
      <c r="F5" s="20" t="s">
        <v>63</v>
      </c>
      <c r="G5" s="14">
        <v>400000</v>
      </c>
      <c r="H5" s="14">
        <v>800000</v>
      </c>
      <c r="I5" s="14">
        <v>600000</v>
      </c>
      <c r="J5" s="14">
        <v>50000</v>
      </c>
    </row>
    <row r="6" spans="1:10" ht="24">
      <c r="A6" s="11">
        <v>5</v>
      </c>
      <c r="B6" s="126"/>
      <c r="C6" s="12" t="s">
        <v>9</v>
      </c>
      <c r="D6" s="13">
        <v>31200</v>
      </c>
      <c r="E6" s="13">
        <v>1200</v>
      </c>
      <c r="F6" s="20" t="s">
        <v>64</v>
      </c>
      <c r="G6" s="14">
        <v>400000</v>
      </c>
      <c r="H6" s="14">
        <v>800000</v>
      </c>
      <c r="I6" s="14">
        <v>700000</v>
      </c>
      <c r="J6" s="14">
        <v>50000</v>
      </c>
    </row>
    <row r="7" spans="1:10" ht="24">
      <c r="A7" s="11">
        <v>6</v>
      </c>
      <c r="B7" s="126"/>
      <c r="C7" s="12" t="s">
        <v>10</v>
      </c>
      <c r="D7" s="13">
        <v>11800</v>
      </c>
      <c r="E7" s="13">
        <v>1100</v>
      </c>
      <c r="F7" s="20" t="s">
        <v>65</v>
      </c>
      <c r="G7" s="14">
        <v>400000</v>
      </c>
      <c r="H7" s="14">
        <v>800000</v>
      </c>
      <c r="I7" s="14">
        <v>600000</v>
      </c>
      <c r="J7" s="14">
        <v>50000</v>
      </c>
    </row>
    <row r="8" spans="1:10" ht="24">
      <c r="A8" s="11">
        <v>7</v>
      </c>
      <c r="B8" s="126"/>
      <c r="C8" s="12" t="s">
        <v>12</v>
      </c>
      <c r="D8" s="13">
        <v>11600</v>
      </c>
      <c r="E8" s="13">
        <v>650</v>
      </c>
      <c r="F8" s="20" t="s">
        <v>66</v>
      </c>
      <c r="G8" s="14">
        <v>400000</v>
      </c>
      <c r="H8" s="14">
        <v>800000</v>
      </c>
      <c r="I8" s="14">
        <v>600000</v>
      </c>
      <c r="J8" s="14">
        <v>50000</v>
      </c>
    </row>
    <row r="9" spans="1:10" ht="24">
      <c r="A9" s="11">
        <v>8</v>
      </c>
      <c r="B9" s="126"/>
      <c r="C9" s="12" t="s">
        <v>47</v>
      </c>
      <c r="D9" s="13">
        <v>56200</v>
      </c>
      <c r="E9" s="13">
        <v>3400</v>
      </c>
      <c r="F9" s="20" t="s">
        <v>67</v>
      </c>
      <c r="G9" s="14">
        <v>600000</v>
      </c>
      <c r="H9" s="14">
        <v>1200000</v>
      </c>
      <c r="I9" s="14">
        <v>1000000</v>
      </c>
      <c r="J9" s="14">
        <v>100000</v>
      </c>
    </row>
    <row r="10" spans="1:10" ht="24">
      <c r="A10" s="11">
        <v>9</v>
      </c>
      <c r="B10" s="126"/>
      <c r="C10" s="12" t="s">
        <v>11</v>
      </c>
      <c r="D10" s="13">
        <v>7200</v>
      </c>
      <c r="E10" s="13">
        <v>458</v>
      </c>
      <c r="F10" s="20" t="s">
        <v>79</v>
      </c>
      <c r="G10" s="14">
        <v>400000</v>
      </c>
      <c r="H10" s="14">
        <v>800000</v>
      </c>
      <c r="I10" s="14">
        <v>600000</v>
      </c>
      <c r="J10" s="14">
        <v>50000</v>
      </c>
    </row>
    <row r="11" spans="1:10" s="7" customFormat="1" ht="38.25" customHeight="1">
      <c r="A11" s="127" t="s">
        <v>14</v>
      </c>
      <c r="B11" s="128"/>
      <c r="C11" s="129"/>
      <c r="D11" s="10">
        <f>SUM(D2:D10)</f>
        <v>1063000</v>
      </c>
      <c r="E11" s="10">
        <f>SUM(E2:E10)</f>
        <v>50930</v>
      </c>
      <c r="F11" s="22"/>
      <c r="G11" s="10">
        <f>SUM(G2:G10)</f>
        <v>9300000</v>
      </c>
      <c r="H11" s="10">
        <f>SUM(H2:H10)</f>
        <v>17100000</v>
      </c>
      <c r="I11" s="10">
        <f>SUM(I2:I10)</f>
        <v>11500000</v>
      </c>
      <c r="J11" s="10">
        <f>SUM(J2:J10)</f>
        <v>1400000</v>
      </c>
    </row>
    <row r="17" ht="14.45" customHeight="1"/>
    <row r="18" ht="14.45" customHeight="1"/>
    <row r="19" ht="24" customHeight="1"/>
    <row r="20" ht="14.25" customHeight="1"/>
    <row r="21" ht="14.25" customHeight="1"/>
    <row r="22" ht="14.25" customHeight="1"/>
    <row r="23" ht="14.25" customHeight="1"/>
  </sheetData>
  <mergeCells count="2">
    <mergeCell ref="B2:B10"/>
    <mergeCell ref="A11:C11"/>
  </mergeCells>
  <hyperlinks>
    <hyperlink ref="F8" r:id="rId1" display="https://t.me/sedayekhorasaniha" xr:uid="{2B6D7C98-D754-4D81-AD2A-B565E0C34001}"/>
    <hyperlink ref="F7" r:id="rId2" display="https://t.me/EghtesadMashhad" xr:uid="{DCB8FDDB-2478-4717-80CE-ED211AA9F725}"/>
    <hyperlink ref="F6" r:id="rId3" display="https://t.me/HavashenasiMashhad" xr:uid="{3C628796-D3D6-4491-9B8B-63F294037297}"/>
    <hyperlink ref="F5" r:id="rId4" display="https://t.me/ejtemaeemashhad" xr:uid="{46BA9990-6C4C-4FDE-BB82-9E0D62CA94DF}"/>
    <hyperlink ref="F4" r:id="rId5" display="https://t.me/banovanmashaad" xr:uid="{2C8EA539-81B7-4133-A133-C72125AC24AD}"/>
    <hyperlink ref="F3" r:id="rId6" display="https://t.me/havadesmashhad" xr:uid="{186560C7-57BA-4614-9D6A-BF1F448C0717}"/>
    <hyperlink ref="F2" r:id="rId7" display="https://t.me/Akhbarmashhad" xr:uid="{6E31E370-F633-44BA-B05D-AA58F4947D36}"/>
    <hyperlink ref="F9" r:id="rId8" display="https://t.me/fardaye_mashhad" xr:uid="{725539B8-1A4E-461F-A239-ABAFCCD52F99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"/>
  <sheetViews>
    <sheetView rightToLeft="1" zoomScaleNormal="100" workbookViewId="0">
      <selection activeCell="H6" sqref="H6"/>
    </sheetView>
  </sheetViews>
  <sheetFormatPr defaultRowHeight="15"/>
  <cols>
    <col min="1" max="1" width="7.42578125" customWidth="1"/>
    <col min="2" max="2" width="11" customWidth="1"/>
    <col min="3" max="3" width="14.7109375" bestFit="1" customWidth="1"/>
    <col min="4" max="4" width="13.85546875" bestFit="1" customWidth="1"/>
    <col min="5" max="5" width="12.5703125" customWidth="1"/>
    <col min="6" max="6" width="19.42578125" style="16" customWidth="1"/>
    <col min="7" max="7" width="16.42578125" customWidth="1"/>
    <col min="8" max="8" width="15.42578125" bestFit="1" customWidth="1"/>
    <col min="9" max="10" width="17.7109375" customWidth="1"/>
  </cols>
  <sheetData>
    <row r="1" spans="1:10" ht="31.1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40</v>
      </c>
      <c r="F1" s="4" t="s">
        <v>39</v>
      </c>
      <c r="G1" s="4" t="s">
        <v>13</v>
      </c>
      <c r="H1" s="4" t="s">
        <v>50</v>
      </c>
      <c r="I1" s="4" t="s">
        <v>84</v>
      </c>
      <c r="J1" s="4" t="s">
        <v>97</v>
      </c>
    </row>
    <row r="2" spans="1:10" ht="33" customHeight="1">
      <c r="A2" s="11">
        <v>1</v>
      </c>
      <c r="B2" s="130" t="s">
        <v>15</v>
      </c>
      <c r="C2" s="11" t="s">
        <v>48</v>
      </c>
      <c r="D2" s="13">
        <v>762100</v>
      </c>
      <c r="E2" s="13">
        <v>35600</v>
      </c>
      <c r="F2" s="20" t="s">
        <v>56</v>
      </c>
      <c r="G2" s="14">
        <v>4000000</v>
      </c>
      <c r="H2" s="14">
        <v>8000000</v>
      </c>
      <c r="I2" s="14">
        <v>6000000</v>
      </c>
      <c r="J2" s="14">
        <v>900000</v>
      </c>
    </row>
    <row r="3" spans="1:10" ht="33" customHeight="1">
      <c r="A3" s="11">
        <v>2</v>
      </c>
      <c r="B3" s="130"/>
      <c r="C3" s="11" t="s">
        <v>17</v>
      </c>
      <c r="D3" s="13">
        <v>759500</v>
      </c>
      <c r="E3" s="13">
        <v>49100</v>
      </c>
      <c r="F3" s="20" t="s">
        <v>57</v>
      </c>
      <c r="G3" s="14">
        <v>4000000</v>
      </c>
      <c r="H3" s="14">
        <v>7000000</v>
      </c>
      <c r="I3" s="14">
        <v>6000000</v>
      </c>
      <c r="J3" s="14">
        <v>900000</v>
      </c>
    </row>
    <row r="4" spans="1:10" ht="33" customHeight="1">
      <c r="A4" s="11">
        <v>3</v>
      </c>
      <c r="B4" s="130"/>
      <c r="C4" s="12" t="s">
        <v>55</v>
      </c>
      <c r="D4" s="13">
        <v>63900</v>
      </c>
      <c r="E4" s="13">
        <v>5500</v>
      </c>
      <c r="F4" s="20" t="s">
        <v>58</v>
      </c>
      <c r="G4" s="14">
        <v>700000</v>
      </c>
      <c r="H4" s="14">
        <v>1200000</v>
      </c>
      <c r="I4" s="14">
        <v>1500000</v>
      </c>
      <c r="J4" s="14">
        <v>150000</v>
      </c>
    </row>
    <row r="5" spans="1:10" ht="33" customHeight="1">
      <c r="A5" s="11">
        <v>4</v>
      </c>
      <c r="B5" s="130"/>
      <c r="C5" s="11" t="s">
        <v>54</v>
      </c>
      <c r="D5" s="13">
        <v>740200</v>
      </c>
      <c r="E5" s="13">
        <v>27400</v>
      </c>
      <c r="F5" s="20" t="s">
        <v>59</v>
      </c>
      <c r="G5" s="14">
        <v>4000000</v>
      </c>
      <c r="H5" s="14">
        <v>7000000</v>
      </c>
      <c r="I5" s="14">
        <v>6000000</v>
      </c>
      <c r="J5" s="14">
        <v>150000</v>
      </c>
    </row>
    <row r="6" spans="1:10" s="7" customFormat="1" ht="35.25" customHeight="1">
      <c r="A6" s="127" t="s">
        <v>14</v>
      </c>
      <c r="B6" s="128"/>
      <c r="C6" s="129"/>
      <c r="D6" s="10">
        <f>SUM(D2:D5)</f>
        <v>2325700</v>
      </c>
      <c r="E6" s="10">
        <f>SUM(E2:E5)</f>
        <v>117600</v>
      </c>
      <c r="F6" s="15"/>
      <c r="G6" s="10">
        <f>SUM(G2:G5)</f>
        <v>12700000</v>
      </c>
      <c r="H6" s="10">
        <f>SUM(H2:H5)</f>
        <v>23200000</v>
      </c>
      <c r="I6" s="10">
        <f>SUM(I2:I5)</f>
        <v>19500000</v>
      </c>
      <c r="J6" s="10">
        <f>SUM(J2:J5)</f>
        <v>2100000</v>
      </c>
    </row>
  </sheetData>
  <mergeCells count="2">
    <mergeCell ref="B2:B5"/>
    <mergeCell ref="A6:C6"/>
  </mergeCells>
  <hyperlinks>
    <hyperlink ref="F3" r:id="rId1" display="https://t.me/khabarfarda_ir" xr:uid="{8823769F-9F42-423C-9830-2536CEAB4EF1}"/>
    <hyperlink ref="F4" r:id="rId2" display="https://t.me/fori_sport" xr:uid="{55AAA445-2E67-41DA-9388-ACE7AF9734A9}"/>
    <hyperlink ref="F2" r:id="rId3" display="https://t.me/hamseair" xr:uid="{E1162AC0-FBD6-455E-9274-87E84D8236BD}"/>
    <hyperlink ref="F5" r:id="rId4" display="https://t.me/econews_net" xr:uid="{1628D728-F545-4CE8-A798-43AA2F55FFB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6"/>
  <sheetViews>
    <sheetView rightToLeft="1" zoomScale="110" zoomScaleNormal="110" workbookViewId="0">
      <selection activeCell="H16" sqref="H16"/>
    </sheetView>
  </sheetViews>
  <sheetFormatPr defaultColWidth="9" defaultRowHeight="24.95" customHeight="1"/>
  <cols>
    <col min="1" max="1" width="6.140625" style="7" customWidth="1"/>
    <col min="2" max="2" width="7.5703125" style="7" customWidth="1"/>
    <col min="3" max="3" width="18.28515625" style="7" customWidth="1"/>
    <col min="4" max="4" width="15" style="7" customWidth="1"/>
    <col min="5" max="5" width="12.28515625" style="7" customWidth="1"/>
    <col min="6" max="6" width="26.5703125" style="7" customWidth="1"/>
    <col min="7" max="7" width="15.42578125" style="7" bestFit="1" customWidth="1"/>
    <col min="8" max="8" width="15.28515625" style="7" customWidth="1"/>
    <col min="9" max="10" width="15.42578125" style="7" bestFit="1" customWidth="1"/>
    <col min="11" max="11" width="15.5703125" style="7" customWidth="1"/>
    <col min="12" max="12" width="13.85546875" style="7" bestFit="1" customWidth="1"/>
    <col min="13" max="13" width="24.85546875" style="7" bestFit="1" customWidth="1"/>
    <col min="14" max="16384" width="9" style="7"/>
  </cols>
  <sheetData>
    <row r="1" spans="1:13" ht="34.1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38</v>
      </c>
      <c r="F1" s="4" t="s">
        <v>39</v>
      </c>
      <c r="G1" s="4" t="s">
        <v>13</v>
      </c>
      <c r="H1" s="4" t="s">
        <v>50</v>
      </c>
      <c r="I1" s="4" t="s">
        <v>87</v>
      </c>
      <c r="J1" s="4" t="s">
        <v>88</v>
      </c>
      <c r="K1" s="4" t="s">
        <v>89</v>
      </c>
      <c r="L1" s="4" t="s">
        <v>201</v>
      </c>
      <c r="M1" s="81" t="s">
        <v>223</v>
      </c>
    </row>
    <row r="2" spans="1:13" ht="24.95" customHeight="1">
      <c r="A2" s="11">
        <v>1</v>
      </c>
      <c r="B2" s="140" t="s">
        <v>19</v>
      </c>
      <c r="C2" s="105" t="s">
        <v>21</v>
      </c>
      <c r="D2" s="13">
        <v>960200</v>
      </c>
      <c r="E2" s="13">
        <v>146100</v>
      </c>
      <c r="F2" s="76" t="s">
        <v>68</v>
      </c>
      <c r="G2" s="13">
        <v>5200000</v>
      </c>
      <c r="H2" s="13">
        <v>9000000</v>
      </c>
      <c r="I2" s="13">
        <v>5900000</v>
      </c>
      <c r="J2" s="13">
        <v>4900000</v>
      </c>
      <c r="K2" s="13">
        <v>4700000</v>
      </c>
      <c r="L2" s="19">
        <v>1000000</v>
      </c>
      <c r="M2" s="79">
        <v>4500000</v>
      </c>
    </row>
    <row r="3" spans="1:13" s="112" customFormat="1" ht="24.95" customHeight="1">
      <c r="A3" s="12">
        <v>2</v>
      </c>
      <c r="B3" s="140"/>
      <c r="C3" s="105" t="s">
        <v>6</v>
      </c>
      <c r="D3" s="13">
        <v>83600</v>
      </c>
      <c r="E3" s="13">
        <v>34600</v>
      </c>
      <c r="F3" s="76" t="s">
        <v>61</v>
      </c>
      <c r="G3" s="134">
        <v>4100000</v>
      </c>
      <c r="H3" s="134">
        <v>8200000</v>
      </c>
      <c r="I3" s="134">
        <v>4100000</v>
      </c>
      <c r="J3" s="134">
        <v>4100000</v>
      </c>
      <c r="K3" s="137">
        <v>4100000</v>
      </c>
      <c r="L3" s="111">
        <v>200000</v>
      </c>
      <c r="M3" s="131">
        <v>2000000</v>
      </c>
    </row>
    <row r="4" spans="1:13" ht="24.95" customHeight="1">
      <c r="A4" s="11">
        <v>3</v>
      </c>
      <c r="B4" s="140"/>
      <c r="C4" s="105" t="s">
        <v>10</v>
      </c>
      <c r="D4" s="13">
        <v>31400</v>
      </c>
      <c r="E4" s="13">
        <v>9300</v>
      </c>
      <c r="F4" s="76" t="s">
        <v>69</v>
      </c>
      <c r="G4" s="135"/>
      <c r="H4" s="135"/>
      <c r="I4" s="135"/>
      <c r="J4" s="135"/>
      <c r="K4" s="138"/>
      <c r="L4" s="77">
        <v>100000</v>
      </c>
      <c r="M4" s="132"/>
    </row>
    <row r="5" spans="1:13" ht="24.95" customHeight="1">
      <c r="A5" s="17">
        <v>4</v>
      </c>
      <c r="B5" s="140"/>
      <c r="C5" s="105" t="s">
        <v>8</v>
      </c>
      <c r="D5" s="13">
        <v>40800</v>
      </c>
      <c r="E5" s="13">
        <v>15000</v>
      </c>
      <c r="F5" s="76" t="s">
        <v>63</v>
      </c>
      <c r="G5" s="135"/>
      <c r="H5" s="135"/>
      <c r="I5" s="135"/>
      <c r="J5" s="135"/>
      <c r="K5" s="138"/>
      <c r="L5" s="77">
        <v>100000</v>
      </c>
      <c r="M5" s="132"/>
    </row>
    <row r="6" spans="1:13" ht="24.95" customHeight="1">
      <c r="A6" s="17">
        <v>5</v>
      </c>
      <c r="B6" s="140"/>
      <c r="C6" s="75" t="s">
        <v>20</v>
      </c>
      <c r="D6" s="110">
        <v>57300</v>
      </c>
      <c r="E6" s="13">
        <v>19500</v>
      </c>
      <c r="F6" s="76" t="s">
        <v>70</v>
      </c>
      <c r="G6" s="135"/>
      <c r="H6" s="135"/>
      <c r="I6" s="135"/>
      <c r="J6" s="135"/>
      <c r="K6" s="138"/>
      <c r="L6" s="77">
        <v>100000</v>
      </c>
      <c r="M6" s="132"/>
    </row>
    <row r="7" spans="1:13" ht="24.95" customHeight="1">
      <c r="A7" s="17">
        <v>6</v>
      </c>
      <c r="B7" s="140"/>
      <c r="C7" s="75" t="s">
        <v>12</v>
      </c>
      <c r="D7" s="110">
        <v>90500</v>
      </c>
      <c r="E7" s="13">
        <v>12000</v>
      </c>
      <c r="F7" s="76" t="s">
        <v>71</v>
      </c>
      <c r="G7" s="135"/>
      <c r="H7" s="135"/>
      <c r="I7" s="135"/>
      <c r="J7" s="135"/>
      <c r="K7" s="138"/>
      <c r="L7" s="77">
        <v>100000</v>
      </c>
      <c r="M7" s="132"/>
    </row>
    <row r="8" spans="1:13" ht="24.95" customHeight="1">
      <c r="A8" s="17">
        <v>7</v>
      </c>
      <c r="B8" s="140"/>
      <c r="C8" s="75" t="s">
        <v>47</v>
      </c>
      <c r="D8" s="110">
        <v>183100</v>
      </c>
      <c r="E8" s="13">
        <v>4500</v>
      </c>
      <c r="F8" s="76" t="s">
        <v>67</v>
      </c>
      <c r="G8" s="136"/>
      <c r="H8" s="136"/>
      <c r="I8" s="136"/>
      <c r="J8" s="136"/>
      <c r="K8" s="139"/>
      <c r="L8" s="106">
        <v>100000</v>
      </c>
      <c r="M8" s="133"/>
    </row>
    <row r="9" spans="1:13" ht="24.95" customHeight="1">
      <c r="A9" s="17">
        <v>8</v>
      </c>
      <c r="B9" s="140"/>
      <c r="C9" s="75" t="s">
        <v>246</v>
      </c>
      <c r="D9" s="110">
        <v>1300</v>
      </c>
      <c r="E9" s="110">
        <v>400</v>
      </c>
      <c r="F9" s="103" t="s">
        <v>253</v>
      </c>
      <c r="G9" s="134">
        <v>1500000</v>
      </c>
      <c r="H9" s="134">
        <v>3000000</v>
      </c>
      <c r="I9" s="134">
        <v>2000000</v>
      </c>
      <c r="J9" s="134">
        <v>1800000</v>
      </c>
      <c r="K9" s="137">
        <v>1700000</v>
      </c>
      <c r="L9" s="14"/>
      <c r="M9" s="104"/>
    </row>
    <row r="10" spans="1:13" ht="24.95" customHeight="1">
      <c r="A10" s="17">
        <v>9</v>
      </c>
      <c r="B10" s="140"/>
      <c r="C10" s="75" t="s">
        <v>247</v>
      </c>
      <c r="D10" s="110">
        <v>1400</v>
      </c>
      <c r="E10" s="110">
        <v>411</v>
      </c>
      <c r="F10" s="103" t="s">
        <v>254</v>
      </c>
      <c r="G10" s="135"/>
      <c r="H10" s="135"/>
      <c r="I10" s="135"/>
      <c r="J10" s="135"/>
      <c r="K10" s="138"/>
      <c r="L10" s="14"/>
      <c r="M10" s="104"/>
    </row>
    <row r="11" spans="1:13" ht="24.95" customHeight="1">
      <c r="A11" s="17">
        <v>10</v>
      </c>
      <c r="B11" s="140"/>
      <c r="C11" s="75" t="s">
        <v>248</v>
      </c>
      <c r="D11" s="110">
        <v>840</v>
      </c>
      <c r="E11" s="110">
        <v>298</v>
      </c>
      <c r="F11" s="103" t="s">
        <v>255</v>
      </c>
      <c r="G11" s="135"/>
      <c r="H11" s="135"/>
      <c r="I11" s="135"/>
      <c r="J11" s="135"/>
      <c r="K11" s="138"/>
      <c r="L11" s="14"/>
      <c r="M11" s="104"/>
    </row>
    <row r="12" spans="1:13" ht="24.95" customHeight="1">
      <c r="A12" s="17">
        <v>11</v>
      </c>
      <c r="B12" s="140"/>
      <c r="C12" s="75" t="s">
        <v>249</v>
      </c>
      <c r="D12" s="110">
        <v>1800</v>
      </c>
      <c r="E12" s="110">
        <v>940</v>
      </c>
      <c r="F12" s="103" t="s">
        <v>256</v>
      </c>
      <c r="G12" s="135"/>
      <c r="H12" s="135"/>
      <c r="I12" s="135"/>
      <c r="J12" s="135"/>
      <c r="K12" s="138"/>
      <c r="L12" s="14"/>
      <c r="M12" s="104"/>
    </row>
    <row r="13" spans="1:13" ht="24.95" customHeight="1">
      <c r="A13" s="17">
        <v>12</v>
      </c>
      <c r="B13" s="140"/>
      <c r="C13" s="75" t="s">
        <v>250</v>
      </c>
      <c r="D13" s="110">
        <v>1900</v>
      </c>
      <c r="E13" s="110">
        <v>680</v>
      </c>
      <c r="F13" s="103" t="s">
        <v>257</v>
      </c>
      <c r="G13" s="135"/>
      <c r="H13" s="135"/>
      <c r="I13" s="135"/>
      <c r="J13" s="135"/>
      <c r="K13" s="138"/>
      <c r="L13" s="14"/>
      <c r="M13" s="104"/>
    </row>
    <row r="14" spans="1:13" ht="24.95" customHeight="1">
      <c r="A14" s="17">
        <v>13</v>
      </c>
      <c r="B14" s="140"/>
      <c r="C14" s="75" t="s">
        <v>251</v>
      </c>
      <c r="D14" s="110">
        <v>1600</v>
      </c>
      <c r="E14" s="110">
        <v>400</v>
      </c>
      <c r="F14" s="103" t="s">
        <v>258</v>
      </c>
      <c r="G14" s="135"/>
      <c r="H14" s="135"/>
      <c r="I14" s="135"/>
      <c r="J14" s="135"/>
      <c r="K14" s="138"/>
      <c r="L14" s="14"/>
      <c r="M14" s="104"/>
    </row>
    <row r="15" spans="1:13" ht="24.95" customHeight="1">
      <c r="A15" s="17">
        <v>14</v>
      </c>
      <c r="B15" s="140"/>
      <c r="C15" s="75" t="s">
        <v>252</v>
      </c>
      <c r="D15" s="110">
        <v>1400</v>
      </c>
      <c r="E15" s="110">
        <v>446</v>
      </c>
      <c r="F15" s="103" t="s">
        <v>259</v>
      </c>
      <c r="G15" s="136"/>
      <c r="H15" s="136"/>
      <c r="I15" s="136"/>
      <c r="J15" s="136"/>
      <c r="K15" s="139"/>
      <c r="L15" s="14"/>
      <c r="M15" s="104"/>
    </row>
    <row r="16" spans="1:13" ht="24.95" customHeight="1">
      <c r="A16" s="127" t="s">
        <v>14</v>
      </c>
      <c r="B16" s="128"/>
      <c r="C16" s="129"/>
      <c r="D16" s="10">
        <f>SUM(D2:D15)</f>
        <v>1457140</v>
      </c>
      <c r="E16" s="10">
        <f>SUM(E2:E15)</f>
        <v>244575</v>
      </c>
      <c r="F16" s="10"/>
      <c r="G16" s="10">
        <f>SUM(G2:G15)</f>
        <v>10800000</v>
      </c>
      <c r="H16" s="10">
        <f>SUM(H2:H15)</f>
        <v>20200000</v>
      </c>
      <c r="I16" s="10">
        <f>SUM(I2:I15)</f>
        <v>12000000</v>
      </c>
      <c r="J16" s="10">
        <f>SUM(J2:J15)</f>
        <v>10800000</v>
      </c>
      <c r="K16" s="10">
        <f>SUM(K2:K15)</f>
        <v>10500000</v>
      </c>
      <c r="L16" s="78">
        <f>SUM(L2:L8)</f>
        <v>1700000</v>
      </c>
      <c r="M16" s="82">
        <f>SUM(M2:M8)</f>
        <v>6500000</v>
      </c>
    </row>
  </sheetData>
  <mergeCells count="13">
    <mergeCell ref="M3:M8"/>
    <mergeCell ref="A16:C16"/>
    <mergeCell ref="I3:I8"/>
    <mergeCell ref="J3:J8"/>
    <mergeCell ref="K3:K8"/>
    <mergeCell ref="H3:H8"/>
    <mergeCell ref="B2:B15"/>
    <mergeCell ref="G3:G8"/>
    <mergeCell ref="G9:G15"/>
    <mergeCell ref="H9:H15"/>
    <mergeCell ref="I9:I15"/>
    <mergeCell ref="J9:J15"/>
    <mergeCell ref="K9:K15"/>
  </mergeCells>
  <hyperlinks>
    <hyperlink ref="F3" r:id="rId1" display="https://rubika.ir/havadesmashhad" xr:uid="{CDAFECF5-2522-40FF-8276-0E840CC46B5C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rightToLeft="1" zoomScaleNormal="100" workbookViewId="0">
      <pane ySplit="1" topLeftCell="A2" activePane="bottomLeft" state="frozen"/>
      <selection activeCell="F1" sqref="F1"/>
      <selection pane="bottomLeft" activeCell="H14" sqref="H14"/>
    </sheetView>
  </sheetViews>
  <sheetFormatPr defaultRowHeight="15"/>
  <cols>
    <col min="2" max="2" width="8.42578125" customWidth="1"/>
    <col min="3" max="3" width="19.42578125" customWidth="1"/>
    <col min="4" max="4" width="13.42578125" bestFit="1" customWidth="1"/>
    <col min="5" max="5" width="11.85546875" bestFit="1" customWidth="1"/>
    <col min="6" max="6" width="24.85546875" style="7" customWidth="1"/>
    <col min="7" max="7" width="15.42578125" bestFit="1" customWidth="1"/>
    <col min="8" max="9" width="16.7109375" customWidth="1"/>
    <col min="10" max="10" width="12.42578125" customWidth="1"/>
    <col min="11" max="11" width="24.7109375" bestFit="1" customWidth="1"/>
  </cols>
  <sheetData>
    <row r="1" spans="1:11" ht="38.4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38</v>
      </c>
      <c r="F1" s="4" t="s">
        <v>41</v>
      </c>
      <c r="G1" s="4" t="s">
        <v>13</v>
      </c>
      <c r="H1" s="4" t="s">
        <v>50</v>
      </c>
      <c r="I1" s="4" t="s">
        <v>90</v>
      </c>
      <c r="J1" s="4" t="s">
        <v>201</v>
      </c>
      <c r="K1" s="81" t="s">
        <v>223</v>
      </c>
    </row>
    <row r="2" spans="1:11" ht="30" customHeight="1">
      <c r="A2" s="11">
        <v>1</v>
      </c>
      <c r="B2" s="141" t="s">
        <v>44</v>
      </c>
      <c r="C2" s="12" t="s">
        <v>48</v>
      </c>
      <c r="D2" s="13">
        <v>880100</v>
      </c>
      <c r="E2" s="13">
        <v>84100</v>
      </c>
      <c r="F2" s="74" t="s">
        <v>72</v>
      </c>
      <c r="G2" s="13">
        <v>3700000</v>
      </c>
      <c r="H2" s="13">
        <v>8000000</v>
      </c>
      <c r="I2" s="13">
        <v>5800000</v>
      </c>
      <c r="J2" s="14">
        <v>700000</v>
      </c>
      <c r="K2" s="80">
        <v>2600000</v>
      </c>
    </row>
    <row r="3" spans="1:11" ht="30" customHeight="1">
      <c r="A3" s="11">
        <v>2</v>
      </c>
      <c r="B3" s="142"/>
      <c r="C3" s="12" t="s">
        <v>26</v>
      </c>
      <c r="D3" s="13">
        <v>1600000</v>
      </c>
      <c r="E3" s="13">
        <v>181000</v>
      </c>
      <c r="F3" s="74" t="s">
        <v>57</v>
      </c>
      <c r="G3" s="13">
        <v>7200000</v>
      </c>
      <c r="H3" s="13">
        <v>11000000</v>
      </c>
      <c r="I3" s="13">
        <v>8200000</v>
      </c>
      <c r="J3" s="14">
        <v>700000</v>
      </c>
      <c r="K3" s="80">
        <v>5000000</v>
      </c>
    </row>
    <row r="4" spans="1:11" ht="30" customHeight="1">
      <c r="A4" s="11">
        <v>3</v>
      </c>
      <c r="B4" s="142"/>
      <c r="C4" s="12" t="s">
        <v>55</v>
      </c>
      <c r="D4" s="13">
        <v>152400</v>
      </c>
      <c r="E4" s="13">
        <v>18600</v>
      </c>
      <c r="F4" s="74" t="s">
        <v>58</v>
      </c>
      <c r="G4" s="13">
        <v>670000</v>
      </c>
      <c r="H4" s="13">
        <v>1500000</v>
      </c>
      <c r="I4" s="13">
        <v>900000</v>
      </c>
      <c r="J4" s="14">
        <v>200000</v>
      </c>
      <c r="K4" s="80">
        <v>470000</v>
      </c>
    </row>
    <row r="5" spans="1:11" ht="30" customHeight="1">
      <c r="A5" s="11">
        <v>4</v>
      </c>
      <c r="B5" s="142"/>
      <c r="C5" s="12" t="s">
        <v>54</v>
      </c>
      <c r="D5" s="13">
        <v>476500</v>
      </c>
      <c r="E5" s="13">
        <v>62300</v>
      </c>
      <c r="F5" s="74" t="s">
        <v>59</v>
      </c>
      <c r="G5" s="13">
        <v>2200000</v>
      </c>
      <c r="H5" s="13">
        <v>4400000</v>
      </c>
      <c r="I5" s="13">
        <v>3500000</v>
      </c>
      <c r="J5" s="14">
        <v>300000</v>
      </c>
      <c r="K5" s="80">
        <v>1550000</v>
      </c>
    </row>
    <row r="6" spans="1:11" ht="30" customHeight="1">
      <c r="A6" s="11">
        <v>5</v>
      </c>
      <c r="B6" s="142"/>
      <c r="C6" s="12" t="s">
        <v>22</v>
      </c>
      <c r="D6" s="13">
        <v>53600</v>
      </c>
      <c r="E6" s="13">
        <v>5000</v>
      </c>
      <c r="F6" s="74" t="s">
        <v>73</v>
      </c>
      <c r="G6" s="13">
        <v>200000</v>
      </c>
      <c r="H6" s="13">
        <v>500000</v>
      </c>
      <c r="I6" s="13">
        <v>400000</v>
      </c>
      <c r="J6" s="14">
        <v>20000</v>
      </c>
      <c r="K6" s="80">
        <v>150000</v>
      </c>
    </row>
    <row r="7" spans="1:11" ht="30" customHeight="1">
      <c r="A7" s="11">
        <v>6</v>
      </c>
      <c r="B7" s="142"/>
      <c r="C7" s="75" t="s">
        <v>23</v>
      </c>
      <c r="D7" s="110">
        <v>39900</v>
      </c>
      <c r="E7" s="13">
        <v>2300</v>
      </c>
      <c r="F7" s="74" t="s">
        <v>74</v>
      </c>
      <c r="G7" s="13">
        <v>200000</v>
      </c>
      <c r="H7" s="13">
        <v>500000</v>
      </c>
      <c r="I7" s="13">
        <v>400000</v>
      </c>
      <c r="J7" s="14">
        <v>20000</v>
      </c>
      <c r="K7" s="80">
        <v>150000</v>
      </c>
    </row>
    <row r="8" spans="1:11" ht="30" customHeight="1">
      <c r="A8" s="11">
        <v>7</v>
      </c>
      <c r="B8" s="142"/>
      <c r="C8" s="75" t="s">
        <v>24</v>
      </c>
      <c r="D8" s="110">
        <v>41700</v>
      </c>
      <c r="E8" s="13">
        <v>6700</v>
      </c>
      <c r="F8" s="74" t="s">
        <v>75</v>
      </c>
      <c r="G8" s="13">
        <v>350000</v>
      </c>
      <c r="H8" s="13">
        <v>700000</v>
      </c>
      <c r="I8" s="13">
        <v>600000</v>
      </c>
      <c r="J8" s="14">
        <v>200000</v>
      </c>
      <c r="K8" s="80">
        <v>250000</v>
      </c>
    </row>
    <row r="9" spans="1:11" ht="30" customHeight="1">
      <c r="A9" s="11">
        <v>8</v>
      </c>
      <c r="B9" s="142"/>
      <c r="C9" s="75" t="s">
        <v>128</v>
      </c>
      <c r="D9" s="110">
        <v>34000</v>
      </c>
      <c r="E9" s="13">
        <v>600</v>
      </c>
      <c r="F9" s="74" t="s">
        <v>185</v>
      </c>
      <c r="G9" s="13">
        <v>150000</v>
      </c>
      <c r="H9" s="13">
        <v>400000</v>
      </c>
      <c r="I9" s="13">
        <v>300000</v>
      </c>
      <c r="J9" s="14">
        <v>20000</v>
      </c>
      <c r="K9" s="80">
        <v>100000</v>
      </c>
    </row>
    <row r="10" spans="1:11" ht="30" customHeight="1">
      <c r="A10" s="11">
        <v>9</v>
      </c>
      <c r="B10" s="142"/>
      <c r="C10" s="12" t="s">
        <v>43</v>
      </c>
      <c r="D10" s="13">
        <v>33800</v>
      </c>
      <c r="E10" s="13">
        <v>716</v>
      </c>
      <c r="F10" s="74" t="s">
        <v>76</v>
      </c>
      <c r="G10" s="13">
        <v>150000</v>
      </c>
      <c r="H10" s="13">
        <v>400000</v>
      </c>
      <c r="I10" s="13">
        <v>300000</v>
      </c>
      <c r="J10" s="14">
        <v>20000</v>
      </c>
      <c r="K10" s="80">
        <v>100000</v>
      </c>
    </row>
    <row r="11" spans="1:11" ht="30" customHeight="1">
      <c r="A11" s="11">
        <v>10</v>
      </c>
      <c r="B11" s="142"/>
      <c r="C11" s="12" t="s">
        <v>45</v>
      </c>
      <c r="D11" s="13">
        <v>21900</v>
      </c>
      <c r="E11" s="13">
        <v>5500</v>
      </c>
      <c r="F11" s="74" t="s">
        <v>77</v>
      </c>
      <c r="G11" s="13">
        <v>350000</v>
      </c>
      <c r="H11" s="13">
        <v>700000</v>
      </c>
      <c r="I11" s="13">
        <v>550000</v>
      </c>
      <c r="J11" s="14">
        <v>200000</v>
      </c>
      <c r="K11" s="80">
        <v>250000</v>
      </c>
    </row>
    <row r="12" spans="1:11" ht="30" customHeight="1">
      <c r="A12" s="11">
        <v>11</v>
      </c>
      <c r="B12" s="142"/>
      <c r="C12" s="12" t="s">
        <v>197</v>
      </c>
      <c r="D12" s="13">
        <v>19500</v>
      </c>
      <c r="E12" s="13">
        <v>411</v>
      </c>
      <c r="F12" s="74" t="s">
        <v>199</v>
      </c>
      <c r="G12" s="13">
        <v>150000</v>
      </c>
      <c r="H12" s="13">
        <v>300000</v>
      </c>
      <c r="I12" s="13">
        <v>250000</v>
      </c>
      <c r="J12" s="14">
        <v>20000</v>
      </c>
      <c r="K12" s="80">
        <v>100000</v>
      </c>
    </row>
    <row r="13" spans="1:11" ht="30" customHeight="1">
      <c r="A13" s="11">
        <v>12</v>
      </c>
      <c r="B13" s="143"/>
      <c r="C13" s="12" t="s">
        <v>198</v>
      </c>
      <c r="D13" s="13">
        <v>55700</v>
      </c>
      <c r="E13" s="13">
        <v>527</v>
      </c>
      <c r="F13" s="74" t="s">
        <v>200</v>
      </c>
      <c r="G13" s="13">
        <v>400000</v>
      </c>
      <c r="H13" s="13">
        <v>800000</v>
      </c>
      <c r="I13" s="13">
        <v>500000</v>
      </c>
      <c r="J13" s="14">
        <v>50000</v>
      </c>
      <c r="K13" s="80">
        <v>300000</v>
      </c>
    </row>
    <row r="14" spans="1:11" s="7" customFormat="1" ht="43.5" customHeight="1">
      <c r="A14" s="127" t="s">
        <v>14</v>
      </c>
      <c r="B14" s="128"/>
      <c r="C14" s="129"/>
      <c r="D14" s="10">
        <f>SUM(D2:D13)</f>
        <v>3409100</v>
      </c>
      <c r="E14" s="10">
        <f>SUM(E2:E13)</f>
        <v>367754</v>
      </c>
      <c r="F14" s="10"/>
      <c r="G14" s="10">
        <f>SUM(G2:G13)</f>
        <v>15720000</v>
      </c>
      <c r="H14" s="10">
        <f>SUM(H2:H13)</f>
        <v>29200000</v>
      </c>
      <c r="I14" s="10">
        <f>SUM(I2:I13)</f>
        <v>21700000</v>
      </c>
      <c r="J14" s="10">
        <f>SUM(J2:J13)</f>
        <v>2450000</v>
      </c>
      <c r="K14" s="83">
        <f>SUM(K2:K13)</f>
        <v>11020000</v>
      </c>
    </row>
    <row r="15" spans="1:11" ht="21.95" customHeight="1">
      <c r="D15" s="6"/>
      <c r="E15" s="6"/>
      <c r="F15" s="8"/>
      <c r="G15" s="6"/>
      <c r="H15" s="6"/>
      <c r="I15" s="6"/>
    </row>
    <row r="16" spans="1:11" ht="21.75" customHeight="1"/>
  </sheetData>
  <mergeCells count="2">
    <mergeCell ref="A14:C14"/>
    <mergeCell ref="B2:B13"/>
  </mergeCells>
  <hyperlinks>
    <hyperlink ref="F4" r:id="rId1" display="http://rubika.ir/fori_sport" xr:uid="{D4D20F7D-1DD9-4580-8860-CF6BBFA01E13}"/>
    <hyperlink ref="F2" r:id="rId2" display="https://rubika.ir/Hamsedaair" xr:uid="{5714658A-E177-4857-9ECF-B5AC68BC91B2}"/>
  </hyperlinks>
  <pageMargins left="0.7" right="0.7" top="0.75" bottom="0.75" header="0.3" footer="0.3"/>
  <pageSetup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"/>
  <sheetViews>
    <sheetView rightToLeft="1" zoomScaleNormal="100" workbookViewId="0">
      <selection activeCell="H10" sqref="H10"/>
    </sheetView>
  </sheetViews>
  <sheetFormatPr defaultColWidth="9" defaultRowHeight="15"/>
  <cols>
    <col min="1" max="1" width="9" style="7"/>
    <col min="2" max="2" width="7.42578125" style="7" customWidth="1"/>
    <col min="3" max="3" width="18" style="7" customWidth="1"/>
    <col min="4" max="4" width="14.42578125" style="7" bestFit="1" customWidth="1"/>
    <col min="5" max="5" width="12.5703125" style="7" bestFit="1" customWidth="1"/>
    <col min="6" max="6" width="24.140625" style="7" customWidth="1"/>
    <col min="7" max="7" width="14" style="7" customWidth="1"/>
    <col min="8" max="8" width="19.42578125" style="7" customWidth="1"/>
    <col min="9" max="9" width="14.42578125" style="7" customWidth="1"/>
    <col min="10" max="10" width="14" style="7" customWidth="1"/>
    <col min="11" max="11" width="15" style="7" customWidth="1"/>
    <col min="12" max="12" width="14.7109375" style="7" customWidth="1"/>
    <col min="13" max="16384" width="9" style="7"/>
  </cols>
  <sheetData>
    <row r="1" spans="1:12" ht="34.15" customHeight="1">
      <c r="A1" s="4" t="s">
        <v>0</v>
      </c>
      <c r="B1" s="109" t="s">
        <v>1</v>
      </c>
      <c r="C1" s="4" t="s">
        <v>2</v>
      </c>
      <c r="D1" s="4" t="s">
        <v>3</v>
      </c>
      <c r="E1" s="4" t="s">
        <v>38</v>
      </c>
      <c r="F1" s="4" t="s">
        <v>39</v>
      </c>
      <c r="G1" s="4" t="s">
        <v>13</v>
      </c>
      <c r="H1" s="4" t="s">
        <v>80</v>
      </c>
      <c r="I1" s="4" t="s">
        <v>87</v>
      </c>
      <c r="J1" s="4" t="s">
        <v>88</v>
      </c>
      <c r="K1" s="4" t="s">
        <v>89</v>
      </c>
      <c r="L1" s="4" t="s">
        <v>201</v>
      </c>
    </row>
    <row r="2" spans="1:12" ht="27" customHeight="1">
      <c r="A2" s="107">
        <v>1</v>
      </c>
      <c r="B2" s="148" t="s">
        <v>27</v>
      </c>
      <c r="C2" s="108" t="s">
        <v>21</v>
      </c>
      <c r="D2" s="13">
        <v>415100</v>
      </c>
      <c r="E2" s="13">
        <v>58800</v>
      </c>
      <c r="F2" s="66" t="s">
        <v>60</v>
      </c>
      <c r="G2" s="14">
        <v>4500000</v>
      </c>
      <c r="H2" s="14">
        <v>9000000</v>
      </c>
      <c r="I2" s="14">
        <v>5500000</v>
      </c>
      <c r="J2" s="14">
        <v>5200000</v>
      </c>
      <c r="K2" s="14">
        <v>4800000</v>
      </c>
      <c r="L2" s="14">
        <v>500000</v>
      </c>
    </row>
    <row r="3" spans="1:12" ht="27" customHeight="1">
      <c r="A3" s="107">
        <v>2</v>
      </c>
      <c r="B3" s="148"/>
      <c r="C3" s="108" t="s">
        <v>6</v>
      </c>
      <c r="D3" s="13">
        <v>49100</v>
      </c>
      <c r="E3" s="13">
        <v>12700</v>
      </c>
      <c r="F3" s="66" t="s">
        <v>61</v>
      </c>
      <c r="G3" s="144">
        <v>1700000</v>
      </c>
      <c r="H3" s="144">
        <v>3400000</v>
      </c>
      <c r="I3" s="144">
        <v>2000000</v>
      </c>
      <c r="J3" s="144">
        <v>2000000</v>
      </c>
      <c r="K3" s="144">
        <v>2000000</v>
      </c>
      <c r="L3" s="19">
        <v>100000</v>
      </c>
    </row>
    <row r="4" spans="1:12" ht="27" customHeight="1">
      <c r="A4" s="107">
        <v>3</v>
      </c>
      <c r="B4" s="148"/>
      <c r="C4" s="108" t="s">
        <v>10</v>
      </c>
      <c r="D4" s="13">
        <v>17600</v>
      </c>
      <c r="E4" s="13">
        <v>3300</v>
      </c>
      <c r="F4" s="66" t="s">
        <v>78</v>
      </c>
      <c r="G4" s="145"/>
      <c r="H4" s="145"/>
      <c r="I4" s="145"/>
      <c r="J4" s="145"/>
      <c r="K4" s="145"/>
      <c r="L4" s="19">
        <v>100000</v>
      </c>
    </row>
    <row r="5" spans="1:12" ht="27" customHeight="1">
      <c r="A5" s="100">
        <v>4</v>
      </c>
      <c r="B5" s="148"/>
      <c r="C5" s="108" t="s">
        <v>11</v>
      </c>
      <c r="D5" s="13">
        <v>11800</v>
      </c>
      <c r="E5" s="13">
        <v>1600</v>
      </c>
      <c r="F5" s="66" t="s">
        <v>79</v>
      </c>
      <c r="G5" s="145"/>
      <c r="H5" s="145"/>
      <c r="I5" s="145"/>
      <c r="J5" s="145"/>
      <c r="K5" s="145"/>
      <c r="L5" s="19">
        <v>100000</v>
      </c>
    </row>
    <row r="6" spans="1:12" ht="27" customHeight="1">
      <c r="A6" s="100">
        <v>5</v>
      </c>
      <c r="B6" s="148"/>
      <c r="C6" s="18" t="s">
        <v>9</v>
      </c>
      <c r="D6" s="110">
        <v>66400</v>
      </c>
      <c r="E6" s="13">
        <v>10600</v>
      </c>
      <c r="F6" s="66" t="s">
        <v>70</v>
      </c>
      <c r="G6" s="145"/>
      <c r="H6" s="145"/>
      <c r="I6" s="145"/>
      <c r="J6" s="145"/>
      <c r="K6" s="145"/>
      <c r="L6" s="19">
        <v>100000</v>
      </c>
    </row>
    <row r="7" spans="1:12" ht="27" customHeight="1">
      <c r="A7" s="100">
        <v>6</v>
      </c>
      <c r="B7" s="148"/>
      <c r="C7" s="18" t="s">
        <v>85</v>
      </c>
      <c r="D7" s="110">
        <v>19500</v>
      </c>
      <c r="E7" s="13">
        <v>3800</v>
      </c>
      <c r="F7" s="66" t="s">
        <v>86</v>
      </c>
      <c r="G7" s="145"/>
      <c r="H7" s="145"/>
      <c r="I7" s="145"/>
      <c r="J7" s="145"/>
      <c r="K7" s="145"/>
      <c r="L7" s="19">
        <v>100000</v>
      </c>
    </row>
    <row r="8" spans="1:12" ht="27" customHeight="1">
      <c r="A8" s="100">
        <v>7</v>
      </c>
      <c r="B8" s="148"/>
      <c r="C8" s="108" t="s">
        <v>12</v>
      </c>
      <c r="D8" s="110">
        <v>91200</v>
      </c>
      <c r="E8" s="13">
        <v>2400</v>
      </c>
      <c r="F8" s="66" t="s">
        <v>66</v>
      </c>
      <c r="G8" s="145"/>
      <c r="H8" s="145"/>
      <c r="I8" s="145"/>
      <c r="J8" s="145"/>
      <c r="K8" s="145"/>
      <c r="L8" s="19">
        <v>100000</v>
      </c>
    </row>
    <row r="9" spans="1:12" ht="27" customHeight="1">
      <c r="A9" s="100">
        <v>8</v>
      </c>
      <c r="B9" s="148"/>
      <c r="C9" s="101" t="s">
        <v>7</v>
      </c>
      <c r="D9" s="110">
        <v>1700</v>
      </c>
      <c r="E9" s="110">
        <v>555</v>
      </c>
      <c r="F9" s="102" t="s">
        <v>241</v>
      </c>
      <c r="G9" s="146"/>
      <c r="H9" s="146"/>
      <c r="I9" s="146"/>
      <c r="J9" s="146"/>
      <c r="K9" s="146"/>
      <c r="L9" s="19">
        <v>50000</v>
      </c>
    </row>
    <row r="10" spans="1:12" s="67" customFormat="1" ht="33" customHeight="1">
      <c r="A10" s="127" t="s">
        <v>14</v>
      </c>
      <c r="B10" s="147"/>
      <c r="C10" s="129"/>
      <c r="D10" s="10">
        <f>SUM(D2:D9)</f>
        <v>672400</v>
      </c>
      <c r="E10" s="10">
        <f>SUM(E2:E9)</f>
        <v>93755</v>
      </c>
      <c r="F10" s="10"/>
      <c r="G10" s="10">
        <f t="shared" ref="G10:L10" si="0">SUM(G2:G8)</f>
        <v>6200000</v>
      </c>
      <c r="H10" s="10">
        <f t="shared" si="0"/>
        <v>12400000</v>
      </c>
      <c r="I10" s="10">
        <f t="shared" si="0"/>
        <v>7500000</v>
      </c>
      <c r="J10" s="10">
        <f t="shared" si="0"/>
        <v>7200000</v>
      </c>
      <c r="K10" s="10">
        <f t="shared" si="0"/>
        <v>6800000</v>
      </c>
      <c r="L10" s="10">
        <f t="shared" si="0"/>
        <v>1100000</v>
      </c>
    </row>
  </sheetData>
  <mergeCells count="7">
    <mergeCell ref="J3:J9"/>
    <mergeCell ref="K3:K9"/>
    <mergeCell ref="A10:C10"/>
    <mergeCell ref="G3:G9"/>
    <mergeCell ref="H3:H9"/>
    <mergeCell ref="I3:I9"/>
    <mergeCell ref="B2:B9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rightToLeft="1" zoomScaleNormal="100" workbookViewId="0">
      <selection activeCell="D2" sqref="D2:E4"/>
    </sheetView>
  </sheetViews>
  <sheetFormatPr defaultRowHeight="15"/>
  <cols>
    <col min="2" max="2" width="8.42578125" customWidth="1"/>
    <col min="3" max="3" width="15.85546875" bestFit="1" customWidth="1"/>
    <col min="4" max="4" width="14.42578125" bestFit="1" customWidth="1"/>
    <col min="5" max="5" width="12.5703125" bestFit="1" customWidth="1"/>
    <col min="6" max="6" width="20.7109375" style="7" customWidth="1"/>
    <col min="7" max="7" width="14.42578125" bestFit="1" customWidth="1"/>
    <col min="8" max="8" width="14.140625" customWidth="1"/>
    <col min="9" max="9" width="13.42578125" customWidth="1"/>
    <col min="10" max="10" width="10.5703125" bestFit="1" customWidth="1"/>
  </cols>
  <sheetData>
    <row r="1" spans="1:10" ht="30.6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38</v>
      </c>
      <c r="F1" s="4" t="s">
        <v>39</v>
      </c>
      <c r="G1" s="4" t="s">
        <v>13</v>
      </c>
      <c r="H1" s="4" t="s">
        <v>50</v>
      </c>
      <c r="I1" s="4" t="s">
        <v>84</v>
      </c>
      <c r="J1" s="4" t="s">
        <v>201</v>
      </c>
    </row>
    <row r="2" spans="1:10" ht="49.5" customHeight="1">
      <c r="A2" s="11">
        <v>1</v>
      </c>
      <c r="B2" s="140" t="s">
        <v>28</v>
      </c>
      <c r="C2" s="11" t="s">
        <v>17</v>
      </c>
      <c r="D2" s="13">
        <v>234400</v>
      </c>
      <c r="E2" s="13">
        <v>16800</v>
      </c>
      <c r="F2" s="20" t="s">
        <v>57</v>
      </c>
      <c r="G2" s="14">
        <v>1200000</v>
      </c>
      <c r="H2" s="14">
        <v>3000000</v>
      </c>
      <c r="I2" s="14">
        <v>1500000</v>
      </c>
      <c r="J2" s="14">
        <v>300000</v>
      </c>
    </row>
    <row r="3" spans="1:10" ht="66" customHeight="1">
      <c r="A3" s="11">
        <v>2</v>
      </c>
      <c r="B3" s="140"/>
      <c r="C3" s="11" t="s">
        <v>48</v>
      </c>
      <c r="D3" s="110">
        <v>164700</v>
      </c>
      <c r="E3" s="110">
        <v>5800</v>
      </c>
      <c r="F3" s="20" t="s">
        <v>81</v>
      </c>
      <c r="G3" s="14">
        <v>700000</v>
      </c>
      <c r="H3" s="19">
        <v>2000000</v>
      </c>
      <c r="I3" s="14">
        <v>1000000</v>
      </c>
      <c r="J3" s="14">
        <v>150000</v>
      </c>
    </row>
    <row r="4" spans="1:10" ht="58.5" customHeight="1">
      <c r="A4" s="11">
        <v>3</v>
      </c>
      <c r="B4" s="140"/>
      <c r="C4" s="11" t="s">
        <v>55</v>
      </c>
      <c r="D4" s="13">
        <v>8100</v>
      </c>
      <c r="E4" s="110">
        <v>1300</v>
      </c>
      <c r="F4" s="20" t="s">
        <v>58</v>
      </c>
      <c r="G4" s="14">
        <v>200000</v>
      </c>
      <c r="H4" s="14">
        <v>500000</v>
      </c>
      <c r="I4" s="14">
        <v>300000</v>
      </c>
      <c r="J4" s="14">
        <v>50000</v>
      </c>
    </row>
    <row r="5" spans="1:10" ht="35.25" customHeight="1">
      <c r="A5" s="127" t="s">
        <v>14</v>
      </c>
      <c r="B5" s="128"/>
      <c r="C5" s="129"/>
      <c r="D5" s="10">
        <f>SUM(D2:D4)</f>
        <v>407200</v>
      </c>
      <c r="E5" s="10">
        <f>SUM(E2:E4)</f>
        <v>23900</v>
      </c>
      <c r="F5" s="10"/>
      <c r="G5" s="10">
        <f>SUM(G2:G4)</f>
        <v>2100000</v>
      </c>
      <c r="H5" s="10">
        <f>SUM(H2:H4)</f>
        <v>5500000</v>
      </c>
      <c r="I5" s="10">
        <f>SUM(I2:I4)</f>
        <v>2800000</v>
      </c>
      <c r="J5" s="10">
        <f>SUM(J2:J4)</f>
        <v>500000</v>
      </c>
    </row>
  </sheetData>
  <mergeCells count="2">
    <mergeCell ref="A5:C5"/>
    <mergeCell ref="B2:B4"/>
  </mergeCells>
  <hyperlinks>
    <hyperlink ref="F4" r:id="rId1" display="https://eitaa.com//fori_sport" xr:uid="{5ACF58B0-E0D0-4B2C-8E6C-DE5D0F3194F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1"/>
  <sheetViews>
    <sheetView rightToLeft="1" topLeftCell="A7" zoomScaleNormal="100" workbookViewId="0">
      <selection activeCell="E21" sqref="E21"/>
    </sheetView>
  </sheetViews>
  <sheetFormatPr defaultColWidth="9.140625" defaultRowHeight="15"/>
  <cols>
    <col min="1" max="2" width="9.140625" style="7"/>
    <col min="3" max="3" width="16.42578125" style="7" bestFit="1" customWidth="1"/>
    <col min="4" max="4" width="13.42578125" style="7" bestFit="1" customWidth="1"/>
    <col min="5" max="5" width="11.85546875" style="7" bestFit="1" customWidth="1"/>
    <col min="6" max="6" width="32.85546875" style="7" bestFit="1" customWidth="1"/>
    <col min="7" max="7" width="13.85546875" style="7" bestFit="1" customWidth="1"/>
    <col min="8" max="8" width="15" style="7" bestFit="1" customWidth="1"/>
    <col min="9" max="9" width="13.85546875" style="7" bestFit="1" customWidth="1"/>
    <col min="10" max="10" width="12.5703125" style="7" customWidth="1"/>
    <col min="11" max="16384" width="9.140625" style="7"/>
  </cols>
  <sheetData>
    <row r="1" spans="1:10" ht="37.9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38</v>
      </c>
      <c r="F1" s="4" t="s">
        <v>39</v>
      </c>
      <c r="G1" s="4" t="s">
        <v>13</v>
      </c>
      <c r="H1" s="4" t="s">
        <v>50</v>
      </c>
      <c r="I1" s="4" t="s">
        <v>84</v>
      </c>
      <c r="J1" s="4" t="s">
        <v>201</v>
      </c>
    </row>
    <row r="2" spans="1:10" ht="36.6" customHeight="1">
      <c r="A2" s="98">
        <v>1</v>
      </c>
      <c r="B2" s="141" t="s">
        <v>82</v>
      </c>
      <c r="C2" s="98" t="s">
        <v>5</v>
      </c>
      <c r="D2" s="113">
        <v>171800</v>
      </c>
      <c r="E2" s="113">
        <v>14900</v>
      </c>
      <c r="F2" s="66" t="s">
        <v>68</v>
      </c>
      <c r="G2" s="99">
        <v>800000</v>
      </c>
      <c r="H2" s="99">
        <v>2000000</v>
      </c>
      <c r="I2" s="99">
        <v>1200000</v>
      </c>
      <c r="J2" s="99">
        <v>300000</v>
      </c>
    </row>
    <row r="3" spans="1:10" ht="36.6" customHeight="1">
      <c r="A3" s="98">
        <v>2</v>
      </c>
      <c r="B3" s="142"/>
      <c r="C3" s="98" t="s">
        <v>6</v>
      </c>
      <c r="D3" s="113">
        <v>19600</v>
      </c>
      <c r="E3" s="114">
        <v>4400</v>
      </c>
      <c r="F3" s="66" t="s">
        <v>61</v>
      </c>
      <c r="G3" s="99">
        <v>350000</v>
      </c>
      <c r="H3" s="99">
        <v>700000</v>
      </c>
      <c r="I3" s="99">
        <v>470000</v>
      </c>
      <c r="J3" s="99">
        <v>100000</v>
      </c>
    </row>
    <row r="4" spans="1:10" ht="36.6" customHeight="1">
      <c r="A4" s="98">
        <v>3</v>
      </c>
      <c r="B4" s="142"/>
      <c r="C4" s="98" t="s">
        <v>7</v>
      </c>
      <c r="D4" s="113">
        <v>981</v>
      </c>
      <c r="E4" s="114">
        <v>445</v>
      </c>
      <c r="F4" s="66" t="s">
        <v>242</v>
      </c>
      <c r="G4" s="99">
        <v>150000</v>
      </c>
      <c r="H4" s="99">
        <v>300000</v>
      </c>
      <c r="I4" s="99">
        <v>200000</v>
      </c>
      <c r="J4" s="99">
        <v>50000</v>
      </c>
    </row>
    <row r="5" spans="1:10" ht="36.6" customHeight="1">
      <c r="A5" s="98">
        <v>4</v>
      </c>
      <c r="B5" s="142"/>
      <c r="C5" s="98" t="s">
        <v>20</v>
      </c>
      <c r="D5" s="113">
        <v>4900</v>
      </c>
      <c r="E5" s="114">
        <v>1400</v>
      </c>
      <c r="F5" s="66" t="s">
        <v>243</v>
      </c>
      <c r="G5" s="99">
        <v>200000</v>
      </c>
      <c r="H5" s="99">
        <v>400000</v>
      </c>
      <c r="I5" s="99">
        <v>300000</v>
      </c>
      <c r="J5" s="99">
        <v>100000</v>
      </c>
    </row>
    <row r="6" spans="1:10" ht="36.6" customHeight="1">
      <c r="A6" s="98">
        <v>5</v>
      </c>
      <c r="B6" s="142"/>
      <c r="C6" s="98" t="s">
        <v>192</v>
      </c>
      <c r="D6" s="113">
        <v>7200</v>
      </c>
      <c r="E6" s="114">
        <v>2400</v>
      </c>
      <c r="F6" s="66" t="s">
        <v>86</v>
      </c>
      <c r="G6" s="99">
        <v>200000</v>
      </c>
      <c r="H6" s="99">
        <v>400000</v>
      </c>
      <c r="I6" s="99">
        <v>300000</v>
      </c>
      <c r="J6" s="99">
        <v>100000</v>
      </c>
    </row>
    <row r="7" spans="1:10" ht="36.6" customHeight="1">
      <c r="A7" s="98">
        <v>6</v>
      </c>
      <c r="B7" s="142"/>
      <c r="C7" s="98" t="s">
        <v>10</v>
      </c>
      <c r="D7" s="113">
        <v>3500</v>
      </c>
      <c r="E7" s="114">
        <v>1300</v>
      </c>
      <c r="F7" s="66" t="s">
        <v>244</v>
      </c>
      <c r="G7" s="99">
        <v>200000</v>
      </c>
      <c r="H7" s="99">
        <v>400000</v>
      </c>
      <c r="I7" s="99">
        <v>300000</v>
      </c>
      <c r="J7" s="99">
        <v>100000</v>
      </c>
    </row>
    <row r="8" spans="1:10" ht="36.6" customHeight="1">
      <c r="A8" s="98">
        <v>7</v>
      </c>
      <c r="B8" s="142"/>
      <c r="C8" s="98" t="s">
        <v>11</v>
      </c>
      <c r="D8" s="113">
        <v>2500</v>
      </c>
      <c r="E8" s="114">
        <v>673</v>
      </c>
      <c r="F8" s="66" t="s">
        <v>79</v>
      </c>
      <c r="G8" s="99">
        <v>100000</v>
      </c>
      <c r="H8" s="99">
        <v>200000</v>
      </c>
      <c r="I8" s="99">
        <v>150000</v>
      </c>
      <c r="J8" s="99">
        <v>50000</v>
      </c>
    </row>
    <row r="9" spans="1:10" ht="30.6" customHeight="1">
      <c r="A9" s="98">
        <v>8</v>
      </c>
      <c r="B9" s="142"/>
      <c r="C9" s="98" t="s">
        <v>12</v>
      </c>
      <c r="D9" s="113">
        <v>3000</v>
      </c>
      <c r="E9" s="152">
        <v>4500</v>
      </c>
      <c r="F9" s="66" t="s">
        <v>226</v>
      </c>
      <c r="G9" s="149">
        <v>750000</v>
      </c>
      <c r="H9" s="149">
        <v>1500000</v>
      </c>
      <c r="I9" s="149">
        <v>850000</v>
      </c>
      <c r="J9" s="149">
        <v>100000</v>
      </c>
    </row>
    <row r="10" spans="1:10" ht="33" customHeight="1">
      <c r="A10" s="98">
        <v>9</v>
      </c>
      <c r="B10" s="142"/>
      <c r="C10" s="98" t="s">
        <v>227</v>
      </c>
      <c r="D10" s="113">
        <v>440</v>
      </c>
      <c r="E10" s="152"/>
      <c r="F10" s="66" t="s">
        <v>228</v>
      </c>
      <c r="G10" s="150"/>
      <c r="H10" s="150"/>
      <c r="I10" s="150"/>
      <c r="J10" s="150"/>
    </row>
    <row r="11" spans="1:10" ht="33" customHeight="1">
      <c r="A11" s="98">
        <v>10</v>
      </c>
      <c r="B11" s="142"/>
      <c r="C11" s="98" t="s">
        <v>229</v>
      </c>
      <c r="D11" s="113">
        <v>160</v>
      </c>
      <c r="E11" s="152"/>
      <c r="F11" s="66" t="s">
        <v>230</v>
      </c>
      <c r="G11" s="150"/>
      <c r="H11" s="150"/>
      <c r="I11" s="150"/>
      <c r="J11" s="150"/>
    </row>
    <row r="12" spans="1:10" ht="34.9" customHeight="1">
      <c r="A12" s="98">
        <v>11</v>
      </c>
      <c r="B12" s="142"/>
      <c r="C12" s="98" t="s">
        <v>231</v>
      </c>
      <c r="D12" s="113">
        <v>153</v>
      </c>
      <c r="E12" s="152"/>
      <c r="F12" s="66" t="s">
        <v>232</v>
      </c>
      <c r="G12" s="150"/>
      <c r="H12" s="150"/>
      <c r="I12" s="150"/>
      <c r="J12" s="150"/>
    </row>
    <row r="13" spans="1:10" ht="42" customHeight="1">
      <c r="A13" s="98">
        <v>12</v>
      </c>
      <c r="B13" s="142"/>
      <c r="C13" s="98" t="s">
        <v>233</v>
      </c>
      <c r="D13" s="113">
        <v>116</v>
      </c>
      <c r="E13" s="152"/>
      <c r="F13" s="66" t="s">
        <v>234</v>
      </c>
      <c r="G13" s="150"/>
      <c r="H13" s="150"/>
      <c r="I13" s="150"/>
      <c r="J13" s="150"/>
    </row>
    <row r="14" spans="1:10" ht="30" customHeight="1">
      <c r="A14" s="98">
        <v>13</v>
      </c>
      <c r="B14" s="142"/>
      <c r="C14" s="98" t="s">
        <v>235</v>
      </c>
      <c r="D14" s="113">
        <v>133</v>
      </c>
      <c r="E14" s="152"/>
      <c r="F14" s="66" t="s">
        <v>236</v>
      </c>
      <c r="G14" s="150"/>
      <c r="H14" s="150"/>
      <c r="I14" s="150"/>
      <c r="J14" s="150"/>
    </row>
    <row r="15" spans="1:10" ht="30" customHeight="1">
      <c r="A15" s="98">
        <v>14</v>
      </c>
      <c r="B15" s="142"/>
      <c r="C15" s="98" t="s">
        <v>237</v>
      </c>
      <c r="D15" s="113">
        <v>206</v>
      </c>
      <c r="E15" s="152"/>
      <c r="F15" s="66" t="s">
        <v>238</v>
      </c>
      <c r="G15" s="150"/>
      <c r="H15" s="150"/>
      <c r="I15" s="150"/>
      <c r="J15" s="150"/>
    </row>
    <row r="16" spans="1:10" ht="30" customHeight="1">
      <c r="A16" s="98">
        <v>15</v>
      </c>
      <c r="B16" s="142"/>
      <c r="C16" s="98" t="s">
        <v>239</v>
      </c>
      <c r="D16" s="113">
        <v>142</v>
      </c>
      <c r="E16" s="153"/>
      <c r="F16" s="66" t="s">
        <v>240</v>
      </c>
      <c r="G16" s="151"/>
      <c r="H16" s="151"/>
      <c r="I16" s="151"/>
      <c r="J16" s="151"/>
    </row>
    <row r="17" spans="1:10" ht="31.9" customHeight="1">
      <c r="A17" s="98">
        <v>16</v>
      </c>
      <c r="B17" s="142"/>
      <c r="C17" s="11" t="s">
        <v>17</v>
      </c>
      <c r="D17" s="71">
        <v>210000</v>
      </c>
      <c r="E17" s="71">
        <v>6200</v>
      </c>
      <c r="F17" s="66" t="s">
        <v>57</v>
      </c>
      <c r="G17" s="14">
        <v>600000</v>
      </c>
      <c r="H17" s="14">
        <v>2000000</v>
      </c>
      <c r="I17" s="14">
        <v>900000</v>
      </c>
      <c r="J17" s="14">
        <v>100000</v>
      </c>
    </row>
    <row r="18" spans="1:10" ht="31.9" customHeight="1">
      <c r="A18" s="98">
        <v>17</v>
      </c>
      <c r="B18" s="142"/>
      <c r="C18" s="11" t="s">
        <v>48</v>
      </c>
      <c r="D18" s="71">
        <v>190600</v>
      </c>
      <c r="E18" s="71">
        <v>5500</v>
      </c>
      <c r="F18" s="66" t="s">
        <v>81</v>
      </c>
      <c r="G18" s="14">
        <v>600000</v>
      </c>
      <c r="H18" s="19">
        <v>2000000</v>
      </c>
      <c r="I18" s="19">
        <v>900000</v>
      </c>
      <c r="J18" s="19">
        <v>100000</v>
      </c>
    </row>
    <row r="19" spans="1:10" ht="31.9" customHeight="1">
      <c r="A19" s="98">
        <v>18</v>
      </c>
      <c r="B19" s="142"/>
      <c r="C19" s="11" t="s">
        <v>83</v>
      </c>
      <c r="D19" s="71">
        <v>2200</v>
      </c>
      <c r="E19" s="71">
        <v>73</v>
      </c>
      <c r="F19" s="66" t="s">
        <v>59</v>
      </c>
      <c r="G19" s="19">
        <v>100000</v>
      </c>
      <c r="H19" s="19">
        <v>300000</v>
      </c>
      <c r="I19" s="19">
        <v>200000</v>
      </c>
      <c r="J19" s="19">
        <v>20000</v>
      </c>
    </row>
    <row r="20" spans="1:10" ht="31.9" customHeight="1">
      <c r="A20" s="98">
        <v>19</v>
      </c>
      <c r="B20" s="143"/>
      <c r="C20" s="11" t="s">
        <v>55</v>
      </c>
      <c r="D20" s="71">
        <v>106000</v>
      </c>
      <c r="E20" s="71">
        <v>3500</v>
      </c>
      <c r="F20" s="66" t="s">
        <v>58</v>
      </c>
      <c r="G20" s="14">
        <v>300000</v>
      </c>
      <c r="H20" s="14">
        <v>1000000</v>
      </c>
      <c r="I20" s="14">
        <v>500000</v>
      </c>
      <c r="J20" s="14">
        <v>20000</v>
      </c>
    </row>
    <row r="21" spans="1:10" ht="33" customHeight="1">
      <c r="A21" s="127" t="s">
        <v>14</v>
      </c>
      <c r="B21" s="128"/>
      <c r="C21" s="129"/>
      <c r="D21" s="10">
        <f>SUM(D2:D20)</f>
        <v>723631</v>
      </c>
      <c r="E21" s="10">
        <f>SUM(E2:E20)</f>
        <v>45291</v>
      </c>
      <c r="F21" s="10"/>
      <c r="G21" s="10">
        <f>SUM(G2:G20)</f>
        <v>4350000</v>
      </c>
      <c r="H21" s="10">
        <f>SUM(H2:H20)</f>
        <v>11200000</v>
      </c>
      <c r="I21" s="10">
        <f>SUM(I2:I20)</f>
        <v>6270000</v>
      </c>
      <c r="J21" s="10">
        <f>SUM(J2:J20)</f>
        <v>1140000</v>
      </c>
    </row>
  </sheetData>
  <mergeCells count="7">
    <mergeCell ref="H9:H16"/>
    <mergeCell ref="J9:J16"/>
    <mergeCell ref="A21:C21"/>
    <mergeCell ref="B2:B20"/>
    <mergeCell ref="E9:E16"/>
    <mergeCell ref="G9:G16"/>
    <mergeCell ref="I9:I16"/>
  </mergeCells>
  <hyperlinks>
    <hyperlink ref="F20" r:id="rId1" display="https://eitaa.com//fori_sport" xr:uid="{3E889F05-EF63-4126-8EF0-97E05BDDF0E1}"/>
  </hyperlink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1B29-BF68-4DED-B193-F248EEBB1B44}">
  <dimension ref="A1:O100"/>
  <sheetViews>
    <sheetView rightToLeft="1" zoomScaleNormal="100" workbookViewId="0">
      <pane xSplit="1" ySplit="1" topLeftCell="C42" activePane="bottomRight" state="frozen"/>
      <selection pane="topRight" activeCell="B1" sqref="B1"/>
      <selection pane="bottomLeft" activeCell="A2" sqref="A2"/>
      <selection pane="bottomRight" activeCell="G65" sqref="G65"/>
    </sheetView>
  </sheetViews>
  <sheetFormatPr defaultColWidth="15.85546875" defaultRowHeight="15" customHeight="1"/>
  <cols>
    <col min="1" max="1" width="10.85546875" style="122" bestFit="1" customWidth="1"/>
    <col min="2" max="2" width="11.28515625" style="122" bestFit="1" customWidth="1"/>
    <col min="3" max="3" width="15.85546875" style="122" bestFit="1" customWidth="1"/>
    <col min="4" max="4" width="34.7109375" style="122" bestFit="1" customWidth="1"/>
    <col min="5" max="5" width="19" style="123" bestFit="1" customWidth="1"/>
    <col min="6" max="6" width="17.5703125" style="123" bestFit="1" customWidth="1"/>
    <col min="7" max="7" width="17" style="122" bestFit="1" customWidth="1"/>
    <col min="8" max="8" width="17.140625" style="122" customWidth="1"/>
    <col min="9" max="11" width="17" style="122" bestFit="1" customWidth="1"/>
    <col min="12" max="12" width="19.140625" style="122" customWidth="1"/>
    <col min="13" max="13" width="15.42578125" style="122" bestFit="1" customWidth="1"/>
    <col min="14" max="14" width="24.140625" style="124" bestFit="1" customWidth="1"/>
    <col min="15" max="15" width="15.85546875" style="86"/>
    <col min="16" max="16384" width="15.85546875" style="122"/>
  </cols>
  <sheetData>
    <row r="1" spans="1:15" ht="30" customHeight="1" thickBot="1">
      <c r="A1" s="117" t="s">
        <v>0</v>
      </c>
      <c r="B1" s="117" t="s">
        <v>1</v>
      </c>
      <c r="C1" s="117" t="s">
        <v>2</v>
      </c>
      <c r="D1" s="117" t="s">
        <v>91</v>
      </c>
      <c r="E1" s="118" t="s">
        <v>3</v>
      </c>
      <c r="F1" s="118" t="s">
        <v>92</v>
      </c>
      <c r="G1" s="119" t="s">
        <v>13</v>
      </c>
      <c r="H1" s="120" t="s">
        <v>50</v>
      </c>
      <c r="I1" s="120" t="s">
        <v>93</v>
      </c>
      <c r="J1" s="120" t="s">
        <v>94</v>
      </c>
      <c r="K1" s="120" t="s">
        <v>95</v>
      </c>
      <c r="L1" s="120" t="s">
        <v>96</v>
      </c>
      <c r="M1" s="121" t="s">
        <v>97</v>
      </c>
      <c r="N1" s="115" t="s">
        <v>223</v>
      </c>
      <c r="O1" s="85" t="s">
        <v>224</v>
      </c>
    </row>
    <row r="2" spans="1:15" ht="24">
      <c r="A2" s="30">
        <v>1</v>
      </c>
      <c r="B2" s="31" t="s">
        <v>98</v>
      </c>
      <c r="C2" s="32" t="s">
        <v>17</v>
      </c>
      <c r="D2" s="33" t="s">
        <v>99</v>
      </c>
      <c r="E2" s="34">
        <v>904600</v>
      </c>
      <c r="F2" s="35">
        <v>141100</v>
      </c>
      <c r="G2" s="36">
        <v>10000000</v>
      </c>
      <c r="H2" s="31">
        <v>18000000</v>
      </c>
      <c r="I2" s="31">
        <v>18000000</v>
      </c>
      <c r="J2" s="31">
        <v>16000000</v>
      </c>
      <c r="K2" s="31">
        <v>14000000</v>
      </c>
      <c r="L2" s="31">
        <f t="shared" ref="L2:L56" si="0">G2/2</f>
        <v>5000000</v>
      </c>
      <c r="M2" s="88">
        <v>2000000</v>
      </c>
      <c r="N2" s="90">
        <f>G2*70%</f>
        <v>7000000</v>
      </c>
      <c r="O2" s="89">
        <v>0.3</v>
      </c>
    </row>
    <row r="3" spans="1:15" ht="24">
      <c r="A3" s="30">
        <v>2</v>
      </c>
      <c r="B3" s="31" t="s">
        <v>98</v>
      </c>
      <c r="C3" s="32" t="s">
        <v>48</v>
      </c>
      <c r="D3" s="38" t="s">
        <v>101</v>
      </c>
      <c r="E3" s="36">
        <v>264800</v>
      </c>
      <c r="F3" s="37">
        <v>32700</v>
      </c>
      <c r="G3" s="36">
        <v>5000000</v>
      </c>
      <c r="H3" s="31">
        <v>9000000</v>
      </c>
      <c r="I3" s="31">
        <v>7500000</v>
      </c>
      <c r="J3" s="31">
        <v>6500000</v>
      </c>
      <c r="K3" s="31">
        <v>5500000</v>
      </c>
      <c r="L3" s="31">
        <f t="shared" si="0"/>
        <v>2500000</v>
      </c>
      <c r="M3" s="88">
        <v>700000</v>
      </c>
      <c r="N3" s="91">
        <f t="shared" ref="N3" si="1">G3*70%</f>
        <v>3500000</v>
      </c>
      <c r="O3" s="89">
        <v>0.3</v>
      </c>
    </row>
    <row r="4" spans="1:15" ht="24">
      <c r="A4" s="30">
        <v>3</v>
      </c>
      <c r="B4" s="31" t="s">
        <v>98</v>
      </c>
      <c r="C4" s="32" t="s">
        <v>102</v>
      </c>
      <c r="D4" s="39" t="s">
        <v>103</v>
      </c>
      <c r="E4" s="36">
        <v>147100</v>
      </c>
      <c r="F4" s="37">
        <v>13400</v>
      </c>
      <c r="G4" s="36">
        <v>4500000</v>
      </c>
      <c r="H4" s="31">
        <v>8000000</v>
      </c>
      <c r="I4" s="31">
        <v>7000000</v>
      </c>
      <c r="J4" s="31">
        <v>6000000</v>
      </c>
      <c r="K4" s="31">
        <v>5000000</v>
      </c>
      <c r="L4" s="31">
        <f t="shared" si="0"/>
        <v>2250000</v>
      </c>
      <c r="M4" s="88">
        <v>700000</v>
      </c>
      <c r="N4" s="91">
        <f>G4*60%</f>
        <v>2700000</v>
      </c>
      <c r="O4" s="89">
        <v>0.4</v>
      </c>
    </row>
    <row r="5" spans="1:15" ht="24">
      <c r="A5" s="30">
        <v>4</v>
      </c>
      <c r="B5" s="31" t="s">
        <v>98</v>
      </c>
      <c r="C5" s="32" t="s">
        <v>104</v>
      </c>
      <c r="D5" s="39" t="s">
        <v>105</v>
      </c>
      <c r="E5" s="36">
        <v>115700</v>
      </c>
      <c r="F5" s="37">
        <v>5600</v>
      </c>
      <c r="G5" s="36">
        <v>3500000</v>
      </c>
      <c r="H5" s="31">
        <v>6000000</v>
      </c>
      <c r="I5" s="31">
        <v>6000000</v>
      </c>
      <c r="J5" s="31">
        <v>5500000</v>
      </c>
      <c r="K5" s="31">
        <v>4500000</v>
      </c>
      <c r="L5" s="31">
        <f t="shared" si="0"/>
        <v>1750000</v>
      </c>
      <c r="M5" s="88">
        <v>500000</v>
      </c>
      <c r="N5" s="91">
        <f t="shared" ref="N5:N15" si="2">G5*60%</f>
        <v>2100000</v>
      </c>
      <c r="O5" s="89">
        <v>0.4</v>
      </c>
    </row>
    <row r="6" spans="1:15" ht="24">
      <c r="A6" s="30">
        <v>5</v>
      </c>
      <c r="B6" s="31" t="s">
        <v>98</v>
      </c>
      <c r="C6" s="32" t="s">
        <v>106</v>
      </c>
      <c r="D6" s="39" t="s">
        <v>107</v>
      </c>
      <c r="E6" s="36">
        <v>92800</v>
      </c>
      <c r="F6" s="37">
        <v>35100</v>
      </c>
      <c r="G6" s="36">
        <v>3500000</v>
      </c>
      <c r="H6" s="31">
        <v>6000000</v>
      </c>
      <c r="I6" s="31">
        <v>6000000</v>
      </c>
      <c r="J6" s="31">
        <v>5500000</v>
      </c>
      <c r="K6" s="31">
        <v>4500000</v>
      </c>
      <c r="L6" s="31">
        <f t="shared" si="0"/>
        <v>1750000</v>
      </c>
      <c r="M6" s="88">
        <v>500000</v>
      </c>
      <c r="N6" s="91">
        <f t="shared" si="2"/>
        <v>2100000</v>
      </c>
      <c r="O6" s="89">
        <v>0.4</v>
      </c>
    </row>
    <row r="7" spans="1:15" ht="24">
      <c r="A7" s="30">
        <v>6</v>
      </c>
      <c r="B7" s="31" t="s">
        <v>98</v>
      </c>
      <c r="C7" s="32" t="s">
        <v>108</v>
      </c>
      <c r="D7" s="39" t="s">
        <v>109</v>
      </c>
      <c r="E7" s="36">
        <v>65000</v>
      </c>
      <c r="F7" s="37">
        <v>7200</v>
      </c>
      <c r="G7" s="36">
        <v>3500000</v>
      </c>
      <c r="H7" s="31">
        <v>6000000</v>
      </c>
      <c r="I7" s="31">
        <v>6000000</v>
      </c>
      <c r="J7" s="31">
        <v>5500000</v>
      </c>
      <c r="K7" s="31">
        <v>4500000</v>
      </c>
      <c r="L7" s="31">
        <f t="shared" si="0"/>
        <v>1750000</v>
      </c>
      <c r="M7" s="88">
        <v>500000</v>
      </c>
      <c r="N7" s="91">
        <f t="shared" si="2"/>
        <v>2100000</v>
      </c>
      <c r="O7" s="89">
        <v>0.4</v>
      </c>
    </row>
    <row r="8" spans="1:15" ht="24">
      <c r="A8" s="30">
        <v>7</v>
      </c>
      <c r="B8" s="31" t="s">
        <v>98</v>
      </c>
      <c r="C8" s="32" t="s">
        <v>110</v>
      </c>
      <c r="D8" s="39" t="s">
        <v>111</v>
      </c>
      <c r="E8" s="36">
        <v>46800</v>
      </c>
      <c r="F8" s="37">
        <v>3700</v>
      </c>
      <c r="G8" s="36">
        <v>3500000</v>
      </c>
      <c r="H8" s="31">
        <v>6000000</v>
      </c>
      <c r="I8" s="31">
        <v>6000000</v>
      </c>
      <c r="J8" s="31">
        <v>5500000</v>
      </c>
      <c r="K8" s="31">
        <v>4500000</v>
      </c>
      <c r="L8" s="31">
        <f t="shared" si="0"/>
        <v>1750000</v>
      </c>
      <c r="M8" s="88">
        <v>500000</v>
      </c>
      <c r="N8" s="91">
        <f t="shared" si="2"/>
        <v>2100000</v>
      </c>
      <c r="O8" s="89">
        <v>0.4</v>
      </c>
    </row>
    <row r="9" spans="1:15" ht="24">
      <c r="A9" s="30">
        <v>8</v>
      </c>
      <c r="B9" s="31" t="s">
        <v>98</v>
      </c>
      <c r="C9" s="32" t="s">
        <v>112</v>
      </c>
      <c r="D9" s="39" t="s">
        <v>113</v>
      </c>
      <c r="E9" s="36">
        <v>45800</v>
      </c>
      <c r="F9" s="37">
        <v>2300</v>
      </c>
      <c r="G9" s="36">
        <v>1500000</v>
      </c>
      <c r="H9" s="31">
        <v>2500000</v>
      </c>
      <c r="I9" s="31">
        <v>2500000</v>
      </c>
      <c r="J9" s="31">
        <v>2000000</v>
      </c>
      <c r="K9" s="31">
        <v>1500000</v>
      </c>
      <c r="L9" s="31">
        <f t="shared" si="0"/>
        <v>750000</v>
      </c>
      <c r="M9" s="88">
        <v>400000</v>
      </c>
      <c r="N9" s="91">
        <f t="shared" si="2"/>
        <v>900000</v>
      </c>
      <c r="O9" s="89">
        <v>0.4</v>
      </c>
    </row>
    <row r="10" spans="1:15" ht="24">
      <c r="A10" s="30">
        <v>9</v>
      </c>
      <c r="B10" s="31" t="s">
        <v>98</v>
      </c>
      <c r="C10" s="32" t="s">
        <v>83</v>
      </c>
      <c r="D10" s="39" t="s">
        <v>114</v>
      </c>
      <c r="E10" s="36">
        <v>94300</v>
      </c>
      <c r="F10" s="37">
        <v>6900</v>
      </c>
      <c r="G10" s="36">
        <v>2000000</v>
      </c>
      <c r="H10" s="31">
        <v>4000000</v>
      </c>
      <c r="I10" s="31">
        <v>4000000</v>
      </c>
      <c r="J10" s="31">
        <v>3000000</v>
      </c>
      <c r="K10" s="31">
        <v>2500000</v>
      </c>
      <c r="L10" s="31">
        <f t="shared" si="0"/>
        <v>1000000</v>
      </c>
      <c r="M10" s="88">
        <v>400000</v>
      </c>
      <c r="N10" s="91">
        <f t="shared" si="2"/>
        <v>1200000</v>
      </c>
      <c r="O10" s="89">
        <v>0.4</v>
      </c>
    </row>
    <row r="11" spans="1:15" ht="24">
      <c r="A11" s="30">
        <v>10</v>
      </c>
      <c r="B11" s="31" t="s">
        <v>98</v>
      </c>
      <c r="C11" s="32" t="s">
        <v>115</v>
      </c>
      <c r="D11" s="39" t="s">
        <v>116</v>
      </c>
      <c r="E11" s="36">
        <v>12800</v>
      </c>
      <c r="F11" s="37">
        <v>536</v>
      </c>
      <c r="G11" s="36">
        <v>1000000</v>
      </c>
      <c r="H11" s="31">
        <v>2000000</v>
      </c>
      <c r="I11" s="31">
        <v>2000000</v>
      </c>
      <c r="J11" s="31">
        <v>1800000</v>
      </c>
      <c r="K11" s="31">
        <v>1500000</v>
      </c>
      <c r="L11" s="31">
        <f t="shared" si="0"/>
        <v>500000</v>
      </c>
      <c r="M11" s="88">
        <v>400000</v>
      </c>
      <c r="N11" s="91">
        <f t="shared" si="2"/>
        <v>600000</v>
      </c>
      <c r="O11" s="89">
        <v>0.4</v>
      </c>
    </row>
    <row r="12" spans="1:15" ht="24">
      <c r="A12" s="30">
        <v>11</v>
      </c>
      <c r="B12" s="31" t="s">
        <v>98</v>
      </c>
      <c r="C12" s="32" t="s">
        <v>117</v>
      </c>
      <c r="D12" s="39" t="s">
        <v>118</v>
      </c>
      <c r="E12" s="36">
        <v>19200</v>
      </c>
      <c r="F12" s="37">
        <v>1000</v>
      </c>
      <c r="G12" s="36">
        <v>1000000</v>
      </c>
      <c r="H12" s="31">
        <v>2000000</v>
      </c>
      <c r="I12" s="31">
        <v>2000000</v>
      </c>
      <c r="J12" s="31">
        <v>1800000</v>
      </c>
      <c r="K12" s="31">
        <v>1500000</v>
      </c>
      <c r="L12" s="31">
        <f t="shared" si="0"/>
        <v>500000</v>
      </c>
      <c r="M12" s="88">
        <v>400000</v>
      </c>
      <c r="N12" s="91">
        <f t="shared" si="2"/>
        <v>600000</v>
      </c>
      <c r="O12" s="89">
        <v>0.4</v>
      </c>
    </row>
    <row r="13" spans="1:15" ht="23.25" customHeight="1">
      <c r="A13" s="30">
        <v>12</v>
      </c>
      <c r="B13" s="31" t="s">
        <v>98</v>
      </c>
      <c r="C13" s="32" t="s">
        <v>119</v>
      </c>
      <c r="D13" s="39" t="s">
        <v>120</v>
      </c>
      <c r="E13" s="36">
        <v>9700</v>
      </c>
      <c r="F13" s="37">
        <v>218</v>
      </c>
      <c r="G13" s="36">
        <v>1000000</v>
      </c>
      <c r="H13" s="31">
        <v>2000000</v>
      </c>
      <c r="I13" s="31">
        <v>2000000</v>
      </c>
      <c r="J13" s="31">
        <v>1800000</v>
      </c>
      <c r="K13" s="31">
        <v>1500000</v>
      </c>
      <c r="L13" s="31">
        <f t="shared" si="0"/>
        <v>500000</v>
      </c>
      <c r="M13" s="88">
        <v>400000</v>
      </c>
      <c r="N13" s="91">
        <f t="shared" si="2"/>
        <v>600000</v>
      </c>
      <c r="O13" s="89">
        <v>0.4</v>
      </c>
    </row>
    <row r="14" spans="1:15" ht="24" customHeight="1">
      <c r="A14" s="30">
        <v>13</v>
      </c>
      <c r="B14" s="31" t="s">
        <v>98</v>
      </c>
      <c r="C14" s="32" t="s">
        <v>122</v>
      </c>
      <c r="D14" s="39" t="s">
        <v>123</v>
      </c>
      <c r="E14" s="36">
        <v>17100</v>
      </c>
      <c r="F14" s="37">
        <v>919</v>
      </c>
      <c r="G14" s="36">
        <v>1000000</v>
      </c>
      <c r="H14" s="31">
        <v>2000000</v>
      </c>
      <c r="I14" s="31">
        <v>2000000</v>
      </c>
      <c r="J14" s="31">
        <v>1800000</v>
      </c>
      <c r="K14" s="31">
        <v>1500000</v>
      </c>
      <c r="L14" s="31">
        <f>G14/2</f>
        <v>500000</v>
      </c>
      <c r="M14" s="88">
        <v>400000</v>
      </c>
      <c r="N14" s="91">
        <f t="shared" si="2"/>
        <v>600000</v>
      </c>
      <c r="O14" s="89">
        <v>0.4</v>
      </c>
    </row>
    <row r="15" spans="1:15" ht="24" customHeight="1" thickBot="1">
      <c r="A15" s="30">
        <v>14</v>
      </c>
      <c r="B15" s="31" t="s">
        <v>98</v>
      </c>
      <c r="C15" s="32" t="s">
        <v>55</v>
      </c>
      <c r="D15" s="39" t="s">
        <v>124</v>
      </c>
      <c r="E15" s="36">
        <v>24800</v>
      </c>
      <c r="F15" s="37">
        <v>2400</v>
      </c>
      <c r="G15" s="36">
        <v>600000</v>
      </c>
      <c r="H15" s="31">
        <v>1200000</v>
      </c>
      <c r="I15" s="31">
        <v>1500000</v>
      </c>
      <c r="J15" s="31">
        <v>1300000</v>
      </c>
      <c r="K15" s="31">
        <v>1000000</v>
      </c>
      <c r="L15" s="31">
        <f>G15/2</f>
        <v>300000</v>
      </c>
      <c r="M15" s="88">
        <v>300000</v>
      </c>
      <c r="N15" s="92">
        <f t="shared" si="2"/>
        <v>360000</v>
      </c>
      <c r="O15" s="89">
        <v>0.4</v>
      </c>
    </row>
    <row r="16" spans="1:15" ht="24">
      <c r="A16" s="40">
        <v>15</v>
      </c>
      <c r="B16" s="41" t="s">
        <v>98</v>
      </c>
      <c r="C16" s="42" t="s">
        <v>21</v>
      </c>
      <c r="D16" s="43" t="s">
        <v>100</v>
      </c>
      <c r="E16" s="44">
        <v>174100</v>
      </c>
      <c r="F16" s="45">
        <v>16800</v>
      </c>
      <c r="G16" s="44">
        <v>4800000</v>
      </c>
      <c r="H16" s="41">
        <v>8000000</v>
      </c>
      <c r="I16" s="41">
        <v>6500000</v>
      </c>
      <c r="J16" s="41">
        <v>6000000</v>
      </c>
      <c r="K16" s="41">
        <v>5800000</v>
      </c>
      <c r="L16" s="41">
        <f>G16/2</f>
        <v>2400000</v>
      </c>
      <c r="M16" s="93">
        <v>400000</v>
      </c>
      <c r="N16" s="90">
        <f>G16*80%</f>
        <v>3840000</v>
      </c>
      <c r="O16" s="89">
        <v>0.2</v>
      </c>
    </row>
    <row r="17" spans="1:15" ht="24">
      <c r="A17" s="40">
        <v>16</v>
      </c>
      <c r="B17" s="41" t="s">
        <v>98</v>
      </c>
      <c r="C17" s="42" t="s">
        <v>12</v>
      </c>
      <c r="D17" s="46" t="s">
        <v>121</v>
      </c>
      <c r="E17" s="44">
        <v>32400</v>
      </c>
      <c r="F17" s="45">
        <v>1700</v>
      </c>
      <c r="G17" s="44">
        <v>1000000</v>
      </c>
      <c r="H17" s="41">
        <v>2000000</v>
      </c>
      <c r="I17" s="41">
        <v>2000000</v>
      </c>
      <c r="J17" s="41">
        <v>1800000</v>
      </c>
      <c r="K17" s="41">
        <v>1500000</v>
      </c>
      <c r="L17" s="41">
        <f t="shared" si="0"/>
        <v>500000</v>
      </c>
      <c r="M17" s="93">
        <v>400000</v>
      </c>
      <c r="N17" s="91">
        <f t="shared" ref="N17:N24" si="3">G17*80%</f>
        <v>800000</v>
      </c>
      <c r="O17" s="89">
        <v>0.2</v>
      </c>
    </row>
    <row r="18" spans="1:15" ht="24">
      <c r="A18" s="40">
        <v>17</v>
      </c>
      <c r="B18" s="41" t="s">
        <v>98</v>
      </c>
      <c r="C18" s="42" t="s">
        <v>10</v>
      </c>
      <c r="D18" s="46" t="s">
        <v>186</v>
      </c>
      <c r="E18" s="44">
        <v>4600</v>
      </c>
      <c r="F18" s="45">
        <v>833</v>
      </c>
      <c r="G18" s="44">
        <v>230000</v>
      </c>
      <c r="H18" s="41">
        <v>500000</v>
      </c>
      <c r="I18" s="41">
        <v>500000</v>
      </c>
      <c r="J18" s="41">
        <v>400000</v>
      </c>
      <c r="K18" s="41">
        <v>300000</v>
      </c>
      <c r="L18" s="41">
        <f t="shared" si="0"/>
        <v>115000</v>
      </c>
      <c r="M18" s="93">
        <v>50000</v>
      </c>
      <c r="N18" s="91">
        <f t="shared" si="3"/>
        <v>184000</v>
      </c>
      <c r="O18" s="89">
        <v>0.2</v>
      </c>
    </row>
    <row r="19" spans="1:15" ht="24">
      <c r="A19" s="40">
        <v>18</v>
      </c>
      <c r="B19" s="41" t="s">
        <v>98</v>
      </c>
      <c r="C19" s="42" t="s">
        <v>187</v>
      </c>
      <c r="D19" s="46" t="s">
        <v>188</v>
      </c>
      <c r="E19" s="44">
        <v>7500</v>
      </c>
      <c r="F19" s="45">
        <v>1200</v>
      </c>
      <c r="G19" s="44">
        <v>250000</v>
      </c>
      <c r="H19" s="41">
        <v>500000</v>
      </c>
      <c r="I19" s="41">
        <v>500000</v>
      </c>
      <c r="J19" s="41">
        <v>400000</v>
      </c>
      <c r="K19" s="41">
        <v>300000</v>
      </c>
      <c r="L19" s="41">
        <f t="shared" si="0"/>
        <v>125000</v>
      </c>
      <c r="M19" s="93">
        <v>50000</v>
      </c>
      <c r="N19" s="91">
        <f t="shared" si="3"/>
        <v>200000</v>
      </c>
      <c r="O19" s="89">
        <v>0.2</v>
      </c>
    </row>
    <row r="20" spans="1:15" ht="24">
      <c r="A20" s="40">
        <v>19</v>
      </c>
      <c r="B20" s="41" t="s">
        <v>98</v>
      </c>
      <c r="C20" s="42" t="s">
        <v>11</v>
      </c>
      <c r="D20" s="46" t="s">
        <v>189</v>
      </c>
      <c r="E20" s="44">
        <v>3800</v>
      </c>
      <c r="F20" s="45">
        <v>557</v>
      </c>
      <c r="G20" s="44">
        <v>150000</v>
      </c>
      <c r="H20" s="41">
        <v>300000</v>
      </c>
      <c r="I20" s="41">
        <v>300000</v>
      </c>
      <c r="J20" s="41">
        <v>250000</v>
      </c>
      <c r="K20" s="41">
        <v>200000</v>
      </c>
      <c r="L20" s="41">
        <f t="shared" si="0"/>
        <v>75000</v>
      </c>
      <c r="M20" s="93">
        <v>50000</v>
      </c>
      <c r="N20" s="91">
        <f t="shared" si="3"/>
        <v>120000</v>
      </c>
      <c r="O20" s="89">
        <v>0.2</v>
      </c>
    </row>
    <row r="21" spans="1:15" ht="24">
      <c r="A21" s="40">
        <v>20</v>
      </c>
      <c r="B21" s="41" t="s">
        <v>98</v>
      </c>
      <c r="C21" s="42" t="s">
        <v>6</v>
      </c>
      <c r="D21" s="46" t="s">
        <v>190</v>
      </c>
      <c r="E21" s="44">
        <v>9200</v>
      </c>
      <c r="F21" s="45">
        <v>1800</v>
      </c>
      <c r="G21" s="44">
        <v>300000</v>
      </c>
      <c r="H21" s="41">
        <v>550000</v>
      </c>
      <c r="I21" s="41">
        <v>550000</v>
      </c>
      <c r="J21" s="41">
        <v>450000</v>
      </c>
      <c r="K21" s="41">
        <v>350000</v>
      </c>
      <c r="L21" s="41">
        <f t="shared" si="0"/>
        <v>150000</v>
      </c>
      <c r="M21" s="93">
        <v>50000</v>
      </c>
      <c r="N21" s="91">
        <f t="shared" si="3"/>
        <v>240000</v>
      </c>
      <c r="O21" s="89">
        <v>0.2</v>
      </c>
    </row>
    <row r="22" spans="1:15" ht="24">
      <c r="A22" s="40">
        <v>21</v>
      </c>
      <c r="B22" s="41" t="s">
        <v>98</v>
      </c>
      <c r="C22" s="42" t="s">
        <v>7</v>
      </c>
      <c r="D22" s="46" t="s">
        <v>191</v>
      </c>
      <c r="E22" s="44">
        <v>778</v>
      </c>
      <c r="F22" s="45">
        <v>140</v>
      </c>
      <c r="G22" s="44">
        <v>100000</v>
      </c>
      <c r="H22" s="41">
        <v>200000</v>
      </c>
      <c r="I22" s="41">
        <v>200000</v>
      </c>
      <c r="J22" s="41">
        <v>180000</v>
      </c>
      <c r="K22" s="41">
        <v>120000</v>
      </c>
      <c r="L22" s="41">
        <f t="shared" si="0"/>
        <v>50000</v>
      </c>
      <c r="M22" s="93">
        <v>50000</v>
      </c>
      <c r="N22" s="91">
        <f t="shared" si="3"/>
        <v>80000</v>
      </c>
      <c r="O22" s="89">
        <v>0.2</v>
      </c>
    </row>
    <row r="23" spans="1:15" ht="24">
      <c r="A23" s="40">
        <v>22</v>
      </c>
      <c r="B23" s="41" t="s">
        <v>98</v>
      </c>
      <c r="C23" s="42" t="s">
        <v>192</v>
      </c>
      <c r="D23" s="46" t="s">
        <v>193</v>
      </c>
      <c r="E23" s="44">
        <v>8700</v>
      </c>
      <c r="F23" s="45">
        <v>1400</v>
      </c>
      <c r="G23" s="44">
        <v>150000</v>
      </c>
      <c r="H23" s="41">
        <v>300000</v>
      </c>
      <c r="I23" s="41">
        <v>300000</v>
      </c>
      <c r="J23" s="41">
        <v>250000</v>
      </c>
      <c r="K23" s="41">
        <v>200000</v>
      </c>
      <c r="L23" s="41">
        <f t="shared" si="0"/>
        <v>75000</v>
      </c>
      <c r="M23" s="93">
        <v>50000</v>
      </c>
      <c r="N23" s="91">
        <f t="shared" si="3"/>
        <v>120000</v>
      </c>
      <c r="O23" s="89">
        <v>0.2</v>
      </c>
    </row>
    <row r="24" spans="1:15" ht="24.75" thickBot="1">
      <c r="A24" s="40">
        <v>23</v>
      </c>
      <c r="B24" s="41" t="s">
        <v>98</v>
      </c>
      <c r="C24" s="42" t="s">
        <v>47</v>
      </c>
      <c r="D24" s="46" t="s">
        <v>194</v>
      </c>
      <c r="E24" s="44">
        <v>20600</v>
      </c>
      <c r="F24" s="45">
        <v>2100</v>
      </c>
      <c r="G24" s="44">
        <v>1700000</v>
      </c>
      <c r="H24" s="41">
        <v>3000000</v>
      </c>
      <c r="I24" s="41">
        <v>3000000</v>
      </c>
      <c r="J24" s="41">
        <v>2500000</v>
      </c>
      <c r="K24" s="41">
        <v>1500000</v>
      </c>
      <c r="L24" s="41">
        <f t="shared" si="0"/>
        <v>850000</v>
      </c>
      <c r="M24" s="93">
        <v>300000</v>
      </c>
      <c r="N24" s="92">
        <f t="shared" si="3"/>
        <v>1360000</v>
      </c>
      <c r="O24" s="89">
        <v>0.2</v>
      </c>
    </row>
    <row r="25" spans="1:15" ht="24">
      <c r="A25" s="47">
        <v>24</v>
      </c>
      <c r="B25" s="48" t="s">
        <v>125</v>
      </c>
      <c r="C25" s="49" t="s">
        <v>126</v>
      </c>
      <c r="D25" s="50" t="s">
        <v>127</v>
      </c>
      <c r="E25" s="51">
        <v>179400</v>
      </c>
      <c r="F25" s="52">
        <v>9000</v>
      </c>
      <c r="G25" s="51">
        <v>4000000</v>
      </c>
      <c r="H25" s="48">
        <v>7000000</v>
      </c>
      <c r="I25" s="48">
        <v>6000000</v>
      </c>
      <c r="J25" s="48">
        <v>5500000</v>
      </c>
      <c r="K25" s="48">
        <v>5000000</v>
      </c>
      <c r="L25" s="48">
        <f t="shared" si="0"/>
        <v>2000000</v>
      </c>
      <c r="M25" s="94">
        <v>1500000</v>
      </c>
      <c r="N25" s="90">
        <f>G25*60%</f>
        <v>2400000</v>
      </c>
      <c r="O25" s="89">
        <v>0.4</v>
      </c>
    </row>
    <row r="26" spans="1:15" ht="24">
      <c r="A26" s="47">
        <v>25</v>
      </c>
      <c r="B26" s="48" t="s">
        <v>125</v>
      </c>
      <c r="C26" s="49" t="s">
        <v>128</v>
      </c>
      <c r="D26" s="50" t="s">
        <v>129</v>
      </c>
      <c r="E26" s="51">
        <v>94600</v>
      </c>
      <c r="F26" s="52">
        <v>6700</v>
      </c>
      <c r="G26" s="51">
        <v>3000000</v>
      </c>
      <c r="H26" s="48">
        <v>5000000</v>
      </c>
      <c r="I26" s="48">
        <v>5000000</v>
      </c>
      <c r="J26" s="48">
        <v>4500000</v>
      </c>
      <c r="K26" s="48">
        <v>3500000</v>
      </c>
      <c r="L26" s="48">
        <f t="shared" si="0"/>
        <v>1500000</v>
      </c>
      <c r="M26" s="94">
        <v>1000000</v>
      </c>
      <c r="N26" s="91">
        <f t="shared" ref="N26:N56" si="4">G26*60%</f>
        <v>1800000</v>
      </c>
      <c r="O26" s="89">
        <v>0.4</v>
      </c>
    </row>
    <row r="27" spans="1:15" ht="24">
      <c r="A27" s="47">
        <v>26</v>
      </c>
      <c r="B27" s="48" t="s">
        <v>125</v>
      </c>
      <c r="C27" s="49" t="s">
        <v>130</v>
      </c>
      <c r="D27" s="50" t="s">
        <v>131</v>
      </c>
      <c r="E27" s="51">
        <v>101900</v>
      </c>
      <c r="F27" s="52">
        <v>3000</v>
      </c>
      <c r="G27" s="51">
        <v>2000000</v>
      </c>
      <c r="H27" s="48">
        <v>3500000</v>
      </c>
      <c r="I27" s="48">
        <v>3500000</v>
      </c>
      <c r="J27" s="48">
        <v>3000000</v>
      </c>
      <c r="K27" s="48">
        <v>2800000</v>
      </c>
      <c r="L27" s="48">
        <f t="shared" si="0"/>
        <v>1000000</v>
      </c>
      <c r="M27" s="94">
        <v>500000</v>
      </c>
      <c r="N27" s="91">
        <f t="shared" si="4"/>
        <v>1200000</v>
      </c>
      <c r="O27" s="89">
        <v>0.4</v>
      </c>
    </row>
    <row r="28" spans="1:15" ht="24">
      <c r="A28" s="47">
        <v>27</v>
      </c>
      <c r="B28" s="48" t="s">
        <v>125</v>
      </c>
      <c r="C28" s="49" t="s">
        <v>132</v>
      </c>
      <c r="D28" s="50" t="s">
        <v>133</v>
      </c>
      <c r="E28" s="51">
        <v>105400</v>
      </c>
      <c r="F28" s="52">
        <v>5900</v>
      </c>
      <c r="G28" s="51">
        <v>2000000</v>
      </c>
      <c r="H28" s="48">
        <v>4000000</v>
      </c>
      <c r="I28" s="48">
        <v>4000000</v>
      </c>
      <c r="J28" s="48">
        <v>3800000</v>
      </c>
      <c r="K28" s="48">
        <v>3500000</v>
      </c>
      <c r="L28" s="48">
        <f t="shared" si="0"/>
        <v>1000000</v>
      </c>
      <c r="M28" s="94">
        <v>500000</v>
      </c>
      <c r="N28" s="91">
        <f t="shared" si="4"/>
        <v>1200000</v>
      </c>
      <c r="O28" s="89">
        <v>0.4</v>
      </c>
    </row>
    <row r="29" spans="1:15" ht="24">
      <c r="A29" s="47">
        <v>28</v>
      </c>
      <c r="B29" s="48" t="s">
        <v>125</v>
      </c>
      <c r="C29" s="49" t="s">
        <v>134</v>
      </c>
      <c r="D29" s="50" t="s">
        <v>135</v>
      </c>
      <c r="E29" s="51">
        <v>36200</v>
      </c>
      <c r="F29" s="52">
        <v>1900</v>
      </c>
      <c r="G29" s="51">
        <v>1500000</v>
      </c>
      <c r="H29" s="48">
        <v>3000000</v>
      </c>
      <c r="I29" s="48">
        <v>2500000</v>
      </c>
      <c r="J29" s="48">
        <v>2000000</v>
      </c>
      <c r="K29" s="48">
        <v>1800000</v>
      </c>
      <c r="L29" s="48">
        <f t="shared" si="0"/>
        <v>750000</v>
      </c>
      <c r="M29" s="95">
        <v>400000</v>
      </c>
      <c r="N29" s="91">
        <f t="shared" si="4"/>
        <v>900000</v>
      </c>
      <c r="O29" s="89">
        <v>0.4</v>
      </c>
    </row>
    <row r="30" spans="1:15" ht="24">
      <c r="A30" s="47">
        <v>29</v>
      </c>
      <c r="B30" s="48" t="s">
        <v>125</v>
      </c>
      <c r="C30" s="49" t="s">
        <v>136</v>
      </c>
      <c r="D30" s="50" t="s">
        <v>137</v>
      </c>
      <c r="E30" s="51">
        <v>22800</v>
      </c>
      <c r="F30" s="52">
        <v>939</v>
      </c>
      <c r="G30" s="51">
        <v>1500000</v>
      </c>
      <c r="H30" s="48">
        <v>1800000</v>
      </c>
      <c r="I30" s="48">
        <v>2500000</v>
      </c>
      <c r="J30" s="48">
        <v>2500000</v>
      </c>
      <c r="K30" s="48">
        <v>2000000</v>
      </c>
      <c r="L30" s="48">
        <f t="shared" si="0"/>
        <v>750000</v>
      </c>
      <c r="M30" s="95">
        <v>400000</v>
      </c>
      <c r="N30" s="91">
        <f t="shared" si="4"/>
        <v>900000</v>
      </c>
      <c r="O30" s="89">
        <v>0.4</v>
      </c>
    </row>
    <row r="31" spans="1:15" ht="24">
      <c r="A31" s="47">
        <v>30</v>
      </c>
      <c r="B31" s="49" t="s">
        <v>125</v>
      </c>
      <c r="C31" s="49" t="s">
        <v>138</v>
      </c>
      <c r="D31" s="50" t="s">
        <v>139</v>
      </c>
      <c r="E31" s="51">
        <v>20800</v>
      </c>
      <c r="F31" s="52">
        <v>571</v>
      </c>
      <c r="G31" s="51">
        <v>1500000</v>
      </c>
      <c r="H31" s="48">
        <v>3000000</v>
      </c>
      <c r="I31" s="48">
        <v>2500000</v>
      </c>
      <c r="J31" s="48">
        <v>2000000</v>
      </c>
      <c r="K31" s="48">
        <v>1800000</v>
      </c>
      <c r="L31" s="48">
        <f t="shared" si="0"/>
        <v>750000</v>
      </c>
      <c r="M31" s="95">
        <v>400000</v>
      </c>
      <c r="N31" s="91">
        <f t="shared" si="4"/>
        <v>900000</v>
      </c>
      <c r="O31" s="89">
        <v>0.4</v>
      </c>
    </row>
    <row r="32" spans="1:15" ht="24">
      <c r="A32" s="47">
        <v>31</v>
      </c>
      <c r="B32" s="49" t="s">
        <v>125</v>
      </c>
      <c r="C32" s="49" t="s">
        <v>140</v>
      </c>
      <c r="D32" s="50" t="s">
        <v>141</v>
      </c>
      <c r="E32" s="51">
        <v>26200</v>
      </c>
      <c r="F32" s="52">
        <v>1400</v>
      </c>
      <c r="G32" s="53">
        <v>1500000</v>
      </c>
      <c r="H32" s="54">
        <v>3000000</v>
      </c>
      <c r="I32" s="48">
        <v>2500000</v>
      </c>
      <c r="J32" s="54">
        <v>2000000</v>
      </c>
      <c r="K32" s="54">
        <v>1800000</v>
      </c>
      <c r="L32" s="48">
        <f t="shared" si="0"/>
        <v>750000</v>
      </c>
      <c r="M32" s="95">
        <v>400000</v>
      </c>
      <c r="N32" s="91">
        <f t="shared" si="4"/>
        <v>900000</v>
      </c>
      <c r="O32" s="89">
        <v>0.4</v>
      </c>
    </row>
    <row r="33" spans="1:15" ht="24">
      <c r="A33" s="47">
        <v>32</v>
      </c>
      <c r="B33" s="49" t="s">
        <v>125</v>
      </c>
      <c r="C33" s="49" t="s">
        <v>142</v>
      </c>
      <c r="D33" s="50" t="s">
        <v>143</v>
      </c>
      <c r="E33" s="51">
        <v>25100</v>
      </c>
      <c r="F33" s="52">
        <v>2500</v>
      </c>
      <c r="G33" s="53">
        <v>1500000</v>
      </c>
      <c r="H33" s="48">
        <v>3000000</v>
      </c>
      <c r="I33" s="54">
        <v>2500000</v>
      </c>
      <c r="J33" s="54">
        <v>2000000</v>
      </c>
      <c r="K33" s="54">
        <v>1800000</v>
      </c>
      <c r="L33" s="48">
        <f t="shared" si="0"/>
        <v>750000</v>
      </c>
      <c r="M33" s="95">
        <v>400000</v>
      </c>
      <c r="N33" s="91">
        <f t="shared" si="4"/>
        <v>900000</v>
      </c>
      <c r="O33" s="89">
        <v>0.4</v>
      </c>
    </row>
    <row r="34" spans="1:15" ht="24">
      <c r="A34" s="47">
        <v>33</v>
      </c>
      <c r="B34" s="49" t="s">
        <v>125</v>
      </c>
      <c r="C34" s="49" t="s">
        <v>144</v>
      </c>
      <c r="D34" s="50" t="s">
        <v>145</v>
      </c>
      <c r="E34" s="51">
        <v>18400</v>
      </c>
      <c r="F34" s="52">
        <v>466</v>
      </c>
      <c r="G34" s="53">
        <v>1500000</v>
      </c>
      <c r="H34" s="54">
        <v>3000000</v>
      </c>
      <c r="I34" s="54">
        <v>2500000</v>
      </c>
      <c r="J34" s="54">
        <v>2000000</v>
      </c>
      <c r="K34" s="54">
        <v>1800000</v>
      </c>
      <c r="L34" s="48">
        <f t="shared" si="0"/>
        <v>750000</v>
      </c>
      <c r="M34" s="95">
        <v>400000</v>
      </c>
      <c r="N34" s="91">
        <f t="shared" si="4"/>
        <v>900000</v>
      </c>
      <c r="O34" s="89">
        <v>0.4</v>
      </c>
    </row>
    <row r="35" spans="1:15" ht="24">
      <c r="A35" s="47">
        <v>34</v>
      </c>
      <c r="B35" s="49" t="s">
        <v>125</v>
      </c>
      <c r="C35" s="49" t="s">
        <v>146</v>
      </c>
      <c r="D35" s="50" t="s">
        <v>147</v>
      </c>
      <c r="E35" s="51">
        <v>16600</v>
      </c>
      <c r="F35" s="52">
        <v>4400</v>
      </c>
      <c r="G35" s="53">
        <v>1000000</v>
      </c>
      <c r="H35" s="48">
        <v>2000000</v>
      </c>
      <c r="I35" s="54">
        <v>2000000</v>
      </c>
      <c r="J35" s="54">
        <v>1800000</v>
      </c>
      <c r="K35" s="54">
        <v>1500000</v>
      </c>
      <c r="L35" s="48">
        <f t="shared" si="0"/>
        <v>500000</v>
      </c>
      <c r="M35" s="95">
        <v>300000</v>
      </c>
      <c r="N35" s="91">
        <f t="shared" si="4"/>
        <v>600000</v>
      </c>
      <c r="O35" s="89">
        <v>0.4</v>
      </c>
    </row>
    <row r="36" spans="1:15" ht="24">
      <c r="A36" s="47">
        <v>35</v>
      </c>
      <c r="B36" s="49" t="s">
        <v>125</v>
      </c>
      <c r="C36" s="49" t="s">
        <v>148</v>
      </c>
      <c r="D36" s="50" t="s">
        <v>149</v>
      </c>
      <c r="E36" s="51">
        <v>12700</v>
      </c>
      <c r="F36" s="52">
        <v>490</v>
      </c>
      <c r="G36" s="53">
        <v>1000000</v>
      </c>
      <c r="H36" s="48">
        <v>2000000</v>
      </c>
      <c r="I36" s="54">
        <v>2000000</v>
      </c>
      <c r="J36" s="54">
        <v>1800000</v>
      </c>
      <c r="K36" s="54">
        <v>1500000</v>
      </c>
      <c r="L36" s="48">
        <f t="shared" si="0"/>
        <v>500000</v>
      </c>
      <c r="M36" s="95">
        <v>300000</v>
      </c>
      <c r="N36" s="91">
        <f t="shared" si="4"/>
        <v>600000</v>
      </c>
      <c r="O36" s="89">
        <v>0.4</v>
      </c>
    </row>
    <row r="37" spans="1:15" ht="24">
      <c r="A37" s="47">
        <v>36</v>
      </c>
      <c r="B37" s="48" t="s">
        <v>125</v>
      </c>
      <c r="C37" s="49" t="s">
        <v>150</v>
      </c>
      <c r="D37" s="50" t="s">
        <v>151</v>
      </c>
      <c r="E37" s="51">
        <v>24300</v>
      </c>
      <c r="F37" s="52">
        <v>1600</v>
      </c>
      <c r="G37" s="53">
        <v>1000000</v>
      </c>
      <c r="H37" s="48">
        <v>2000000</v>
      </c>
      <c r="I37" s="54">
        <v>2000000</v>
      </c>
      <c r="J37" s="54">
        <v>1800000</v>
      </c>
      <c r="K37" s="54">
        <v>1500000</v>
      </c>
      <c r="L37" s="48">
        <f t="shared" si="0"/>
        <v>500000</v>
      </c>
      <c r="M37" s="95">
        <v>300000</v>
      </c>
      <c r="N37" s="91">
        <f t="shared" si="4"/>
        <v>600000</v>
      </c>
      <c r="O37" s="89">
        <v>0.4</v>
      </c>
    </row>
    <row r="38" spans="1:15" ht="24">
      <c r="A38" s="47">
        <v>37</v>
      </c>
      <c r="B38" s="49" t="s">
        <v>125</v>
      </c>
      <c r="C38" s="49" t="s">
        <v>152</v>
      </c>
      <c r="D38" s="50" t="s">
        <v>153</v>
      </c>
      <c r="E38" s="51">
        <v>17000</v>
      </c>
      <c r="F38" s="52">
        <v>1700</v>
      </c>
      <c r="G38" s="53">
        <v>800000</v>
      </c>
      <c r="H38" s="54">
        <v>1300000</v>
      </c>
      <c r="I38" s="54">
        <v>1800000</v>
      </c>
      <c r="J38" s="54">
        <v>1600000</v>
      </c>
      <c r="K38" s="54">
        <v>1300000</v>
      </c>
      <c r="L38" s="48">
        <f t="shared" si="0"/>
        <v>400000</v>
      </c>
      <c r="M38" s="95">
        <v>300000</v>
      </c>
      <c r="N38" s="91">
        <f t="shared" si="4"/>
        <v>480000</v>
      </c>
      <c r="O38" s="89">
        <v>0.4</v>
      </c>
    </row>
    <row r="39" spans="1:15" ht="24">
      <c r="A39" s="47">
        <v>38</v>
      </c>
      <c r="B39" s="49" t="s">
        <v>125</v>
      </c>
      <c r="C39" s="49" t="s">
        <v>154</v>
      </c>
      <c r="D39" s="50" t="s">
        <v>155</v>
      </c>
      <c r="E39" s="51">
        <v>19500</v>
      </c>
      <c r="F39" s="52">
        <v>706</v>
      </c>
      <c r="G39" s="53">
        <v>800000</v>
      </c>
      <c r="H39" s="54">
        <v>1300000</v>
      </c>
      <c r="I39" s="54">
        <v>1800000</v>
      </c>
      <c r="J39" s="54">
        <v>1600000</v>
      </c>
      <c r="K39" s="54">
        <v>1300000</v>
      </c>
      <c r="L39" s="48">
        <f t="shared" si="0"/>
        <v>400000</v>
      </c>
      <c r="M39" s="95">
        <v>300000</v>
      </c>
      <c r="N39" s="91">
        <f t="shared" si="4"/>
        <v>480000</v>
      </c>
      <c r="O39" s="89">
        <v>0.4</v>
      </c>
    </row>
    <row r="40" spans="1:15" ht="24">
      <c r="A40" s="47">
        <v>39</v>
      </c>
      <c r="B40" s="49" t="s">
        <v>125</v>
      </c>
      <c r="C40" s="49" t="s">
        <v>156</v>
      </c>
      <c r="D40" s="50" t="s">
        <v>157</v>
      </c>
      <c r="E40" s="51">
        <v>18800</v>
      </c>
      <c r="F40" s="52">
        <v>1000</v>
      </c>
      <c r="G40" s="53">
        <v>800000</v>
      </c>
      <c r="H40" s="54">
        <v>1300000</v>
      </c>
      <c r="I40" s="54">
        <v>1800000</v>
      </c>
      <c r="J40" s="54">
        <v>1600000</v>
      </c>
      <c r="K40" s="54">
        <v>1300000</v>
      </c>
      <c r="L40" s="48">
        <f t="shared" si="0"/>
        <v>400000</v>
      </c>
      <c r="M40" s="95">
        <v>300000</v>
      </c>
      <c r="N40" s="91">
        <f t="shared" si="4"/>
        <v>480000</v>
      </c>
      <c r="O40" s="89">
        <v>0.4</v>
      </c>
    </row>
    <row r="41" spans="1:15" ht="24">
      <c r="A41" s="47">
        <v>40</v>
      </c>
      <c r="B41" s="49" t="s">
        <v>125</v>
      </c>
      <c r="C41" s="49" t="s">
        <v>158</v>
      </c>
      <c r="D41" s="50" t="s">
        <v>159</v>
      </c>
      <c r="E41" s="51">
        <v>14900</v>
      </c>
      <c r="F41" s="52">
        <v>257</v>
      </c>
      <c r="G41" s="53">
        <v>800000</v>
      </c>
      <c r="H41" s="54">
        <v>1300000</v>
      </c>
      <c r="I41" s="54">
        <v>1800000</v>
      </c>
      <c r="J41" s="54">
        <v>1600000</v>
      </c>
      <c r="K41" s="54">
        <v>1300000</v>
      </c>
      <c r="L41" s="48">
        <f t="shared" si="0"/>
        <v>400000</v>
      </c>
      <c r="M41" s="95">
        <v>300000</v>
      </c>
      <c r="N41" s="91">
        <f t="shared" si="4"/>
        <v>480000</v>
      </c>
      <c r="O41" s="89">
        <v>0.4</v>
      </c>
    </row>
    <row r="42" spans="1:15" ht="24">
      <c r="A42" s="47">
        <v>41</v>
      </c>
      <c r="B42" s="49" t="s">
        <v>125</v>
      </c>
      <c r="C42" s="49" t="s">
        <v>160</v>
      </c>
      <c r="D42" s="50" t="s">
        <v>161</v>
      </c>
      <c r="E42" s="51">
        <v>16700</v>
      </c>
      <c r="F42" s="52">
        <v>855</v>
      </c>
      <c r="G42" s="53">
        <v>800000</v>
      </c>
      <c r="H42" s="54">
        <v>1300000</v>
      </c>
      <c r="I42" s="54">
        <v>1800000</v>
      </c>
      <c r="J42" s="54">
        <v>1600000</v>
      </c>
      <c r="K42" s="54">
        <v>1300000</v>
      </c>
      <c r="L42" s="48">
        <f t="shared" si="0"/>
        <v>400000</v>
      </c>
      <c r="M42" s="95">
        <v>300000</v>
      </c>
      <c r="N42" s="91">
        <f t="shared" si="4"/>
        <v>480000</v>
      </c>
      <c r="O42" s="89">
        <v>0.4</v>
      </c>
    </row>
    <row r="43" spans="1:15" ht="24">
      <c r="A43" s="47">
        <v>42</v>
      </c>
      <c r="B43" s="49" t="s">
        <v>125</v>
      </c>
      <c r="C43" s="49" t="s">
        <v>162</v>
      </c>
      <c r="D43" s="50" t="s">
        <v>163</v>
      </c>
      <c r="E43" s="51">
        <v>17000</v>
      </c>
      <c r="F43" s="52">
        <v>644</v>
      </c>
      <c r="G43" s="53">
        <v>800000</v>
      </c>
      <c r="H43" s="54">
        <v>1300000</v>
      </c>
      <c r="I43" s="54">
        <v>1800000</v>
      </c>
      <c r="J43" s="54">
        <v>1600000</v>
      </c>
      <c r="K43" s="54">
        <v>1300000</v>
      </c>
      <c r="L43" s="48">
        <f t="shared" si="0"/>
        <v>400000</v>
      </c>
      <c r="M43" s="95">
        <v>300000</v>
      </c>
      <c r="N43" s="91">
        <f t="shared" si="4"/>
        <v>480000</v>
      </c>
      <c r="O43" s="89">
        <v>0.4</v>
      </c>
    </row>
    <row r="44" spans="1:15" ht="24.75" thickBot="1">
      <c r="A44" s="47">
        <v>43</v>
      </c>
      <c r="B44" s="49" t="s">
        <v>125</v>
      </c>
      <c r="C44" s="49" t="s">
        <v>25</v>
      </c>
      <c r="D44" s="50" t="s">
        <v>164</v>
      </c>
      <c r="E44" s="51">
        <v>17200</v>
      </c>
      <c r="F44" s="52">
        <v>671</v>
      </c>
      <c r="G44" s="53">
        <v>800000</v>
      </c>
      <c r="H44" s="54">
        <v>1300000</v>
      </c>
      <c r="I44" s="54">
        <v>1800000</v>
      </c>
      <c r="J44" s="54">
        <v>1600000</v>
      </c>
      <c r="K44" s="54">
        <v>1300000</v>
      </c>
      <c r="L44" s="48">
        <f t="shared" si="0"/>
        <v>400000</v>
      </c>
      <c r="M44" s="95">
        <v>300000</v>
      </c>
      <c r="N44" s="92">
        <f t="shared" si="4"/>
        <v>480000</v>
      </c>
      <c r="O44" s="89">
        <v>0.4</v>
      </c>
    </row>
    <row r="45" spans="1:15" ht="24">
      <c r="A45" s="55">
        <v>44</v>
      </c>
      <c r="B45" s="56" t="s">
        <v>165</v>
      </c>
      <c r="C45" s="57" t="s">
        <v>166</v>
      </c>
      <c r="D45" s="58" t="s">
        <v>167</v>
      </c>
      <c r="E45" s="59">
        <v>96200</v>
      </c>
      <c r="F45" s="60">
        <v>4100</v>
      </c>
      <c r="G45" s="59">
        <v>2000000</v>
      </c>
      <c r="H45" s="56">
        <v>4000000</v>
      </c>
      <c r="I45" s="56">
        <v>3500000</v>
      </c>
      <c r="J45" s="56">
        <v>3000000</v>
      </c>
      <c r="K45" s="56">
        <v>2800000</v>
      </c>
      <c r="L45" s="56">
        <f t="shared" si="0"/>
        <v>1000000</v>
      </c>
      <c r="M45" s="96">
        <v>500000</v>
      </c>
      <c r="N45" s="90">
        <f t="shared" si="4"/>
        <v>1200000</v>
      </c>
      <c r="O45" s="89">
        <v>0.4</v>
      </c>
    </row>
    <row r="46" spans="1:15" ht="24">
      <c r="A46" s="55">
        <v>45</v>
      </c>
      <c r="B46" s="56" t="s">
        <v>165</v>
      </c>
      <c r="C46" s="57" t="s">
        <v>168</v>
      </c>
      <c r="D46" s="58" t="s">
        <v>169</v>
      </c>
      <c r="E46" s="59">
        <v>68500</v>
      </c>
      <c r="F46" s="60">
        <v>2200</v>
      </c>
      <c r="G46" s="59">
        <v>1500000</v>
      </c>
      <c r="H46" s="56">
        <v>3000000</v>
      </c>
      <c r="I46" s="56">
        <v>2500000</v>
      </c>
      <c r="J46" s="56">
        <v>2000000</v>
      </c>
      <c r="K46" s="56">
        <v>1800000</v>
      </c>
      <c r="L46" s="56">
        <f t="shared" si="0"/>
        <v>750000</v>
      </c>
      <c r="M46" s="96">
        <v>400000</v>
      </c>
      <c r="N46" s="91">
        <f t="shared" si="4"/>
        <v>900000</v>
      </c>
      <c r="O46" s="89">
        <v>0.4</v>
      </c>
    </row>
    <row r="47" spans="1:15" ht="24">
      <c r="A47" s="55">
        <v>46</v>
      </c>
      <c r="B47" s="56" t="s">
        <v>165</v>
      </c>
      <c r="C47" s="57" t="s">
        <v>170</v>
      </c>
      <c r="D47" s="58" t="s">
        <v>171</v>
      </c>
      <c r="E47" s="59">
        <v>66700</v>
      </c>
      <c r="F47" s="60">
        <v>2400</v>
      </c>
      <c r="G47" s="59">
        <v>1000000</v>
      </c>
      <c r="H47" s="56">
        <v>2000000</v>
      </c>
      <c r="I47" s="56">
        <v>2000000</v>
      </c>
      <c r="J47" s="56">
        <v>1800000</v>
      </c>
      <c r="K47" s="56">
        <v>1500000</v>
      </c>
      <c r="L47" s="56">
        <f t="shared" si="0"/>
        <v>500000</v>
      </c>
      <c r="M47" s="96">
        <v>300000</v>
      </c>
      <c r="N47" s="91">
        <f t="shared" si="4"/>
        <v>600000</v>
      </c>
      <c r="O47" s="89">
        <v>0.4</v>
      </c>
    </row>
    <row r="48" spans="1:15" ht="24">
      <c r="A48" s="55">
        <v>47</v>
      </c>
      <c r="B48" s="57" t="s">
        <v>165</v>
      </c>
      <c r="C48" s="57" t="s">
        <v>172</v>
      </c>
      <c r="D48" s="58" t="s">
        <v>173</v>
      </c>
      <c r="E48" s="59">
        <v>43400</v>
      </c>
      <c r="F48" s="60">
        <v>2100</v>
      </c>
      <c r="G48" s="59">
        <v>1000000</v>
      </c>
      <c r="H48" s="56">
        <v>1500000</v>
      </c>
      <c r="I48" s="56">
        <v>2000000</v>
      </c>
      <c r="J48" s="56">
        <v>1800000</v>
      </c>
      <c r="K48" s="56">
        <v>1500000</v>
      </c>
      <c r="L48" s="56">
        <f t="shared" si="0"/>
        <v>500000</v>
      </c>
      <c r="M48" s="96">
        <v>300000</v>
      </c>
      <c r="N48" s="91">
        <f t="shared" si="4"/>
        <v>600000</v>
      </c>
      <c r="O48" s="89">
        <v>0.4</v>
      </c>
    </row>
    <row r="49" spans="1:15" ht="24">
      <c r="A49" s="55">
        <v>48</v>
      </c>
      <c r="B49" s="56" t="s">
        <v>165</v>
      </c>
      <c r="C49" s="57" t="s">
        <v>43</v>
      </c>
      <c r="D49" s="58" t="s">
        <v>174</v>
      </c>
      <c r="E49" s="59">
        <v>20400</v>
      </c>
      <c r="F49" s="60">
        <v>578</v>
      </c>
      <c r="G49" s="59">
        <v>800000</v>
      </c>
      <c r="H49" s="56">
        <v>1300000</v>
      </c>
      <c r="I49" s="56">
        <v>1800000</v>
      </c>
      <c r="J49" s="56">
        <v>1600000</v>
      </c>
      <c r="K49" s="56">
        <v>1300000</v>
      </c>
      <c r="L49" s="56">
        <f t="shared" si="0"/>
        <v>400000</v>
      </c>
      <c r="M49" s="96">
        <v>300000</v>
      </c>
      <c r="N49" s="91">
        <f t="shared" si="4"/>
        <v>480000</v>
      </c>
      <c r="O49" s="89">
        <v>0.4</v>
      </c>
    </row>
    <row r="50" spans="1:15" ht="24">
      <c r="A50" s="55">
        <v>49</v>
      </c>
      <c r="B50" s="57" t="s">
        <v>165</v>
      </c>
      <c r="C50" s="57" t="s">
        <v>23</v>
      </c>
      <c r="D50" s="58" t="s">
        <v>175</v>
      </c>
      <c r="E50" s="59">
        <v>26200</v>
      </c>
      <c r="F50" s="60">
        <v>1300</v>
      </c>
      <c r="G50" s="61">
        <v>800000</v>
      </c>
      <c r="H50" s="56">
        <v>1300000</v>
      </c>
      <c r="I50" s="56">
        <v>1800000</v>
      </c>
      <c r="J50" s="56">
        <v>1600000</v>
      </c>
      <c r="K50" s="56">
        <v>1300000</v>
      </c>
      <c r="L50" s="56">
        <f t="shared" si="0"/>
        <v>400000</v>
      </c>
      <c r="M50" s="97">
        <v>300000</v>
      </c>
      <c r="N50" s="91">
        <f t="shared" si="4"/>
        <v>480000</v>
      </c>
      <c r="O50" s="89">
        <v>0.4</v>
      </c>
    </row>
    <row r="51" spans="1:15" ht="24">
      <c r="A51" s="55">
        <v>50</v>
      </c>
      <c r="B51" s="57" t="s">
        <v>165</v>
      </c>
      <c r="C51" s="57" t="s">
        <v>176</v>
      </c>
      <c r="D51" s="58" t="s">
        <v>177</v>
      </c>
      <c r="E51" s="59">
        <v>15700</v>
      </c>
      <c r="F51" s="60">
        <v>2400</v>
      </c>
      <c r="G51" s="61">
        <v>800000</v>
      </c>
      <c r="H51" s="62">
        <v>1300000</v>
      </c>
      <c r="I51" s="56">
        <v>1800000</v>
      </c>
      <c r="J51" s="56">
        <v>1600000</v>
      </c>
      <c r="K51" s="56">
        <v>1300000</v>
      </c>
      <c r="L51" s="56">
        <f t="shared" si="0"/>
        <v>400000</v>
      </c>
      <c r="M51" s="97">
        <v>300000</v>
      </c>
      <c r="N51" s="91">
        <f t="shared" si="4"/>
        <v>480000</v>
      </c>
      <c r="O51" s="89">
        <v>0.4</v>
      </c>
    </row>
    <row r="52" spans="1:15" ht="24">
      <c r="A52" s="55">
        <v>51</v>
      </c>
      <c r="B52" s="57" t="s">
        <v>165</v>
      </c>
      <c r="C52" s="57" t="s">
        <v>178</v>
      </c>
      <c r="D52" s="63" t="s">
        <v>179</v>
      </c>
      <c r="E52" s="59">
        <v>17300</v>
      </c>
      <c r="F52" s="60">
        <v>261</v>
      </c>
      <c r="G52" s="61">
        <v>800000</v>
      </c>
      <c r="H52" s="56">
        <v>1300000</v>
      </c>
      <c r="I52" s="56">
        <v>1800000</v>
      </c>
      <c r="J52" s="56">
        <v>1600000</v>
      </c>
      <c r="K52" s="56">
        <v>1300000</v>
      </c>
      <c r="L52" s="56">
        <f t="shared" si="0"/>
        <v>400000</v>
      </c>
      <c r="M52" s="97">
        <v>300000</v>
      </c>
      <c r="N52" s="91">
        <f t="shared" si="4"/>
        <v>480000</v>
      </c>
      <c r="O52" s="89">
        <v>0.4</v>
      </c>
    </row>
    <row r="53" spans="1:15" ht="24">
      <c r="A53" s="55">
        <v>52</v>
      </c>
      <c r="B53" s="56" t="s">
        <v>165</v>
      </c>
      <c r="C53" s="57" t="s">
        <v>180</v>
      </c>
      <c r="D53" s="58" t="s">
        <v>181</v>
      </c>
      <c r="E53" s="59">
        <v>17000</v>
      </c>
      <c r="F53" s="60">
        <v>140</v>
      </c>
      <c r="G53" s="61">
        <v>600000</v>
      </c>
      <c r="H53" s="56">
        <v>1000000</v>
      </c>
      <c r="I53" s="56">
        <v>1500000</v>
      </c>
      <c r="J53" s="62">
        <v>1300000</v>
      </c>
      <c r="K53" s="62">
        <v>1000000</v>
      </c>
      <c r="L53" s="56">
        <f t="shared" si="0"/>
        <v>300000</v>
      </c>
      <c r="M53" s="97">
        <v>300000</v>
      </c>
      <c r="N53" s="91">
        <f t="shared" si="4"/>
        <v>360000</v>
      </c>
      <c r="O53" s="89">
        <v>0.4</v>
      </c>
    </row>
    <row r="54" spans="1:15" ht="24">
      <c r="A54" s="55">
        <v>53</v>
      </c>
      <c r="B54" s="57" t="s">
        <v>165</v>
      </c>
      <c r="C54" s="57" t="s">
        <v>195</v>
      </c>
      <c r="D54" s="58" t="s">
        <v>182</v>
      </c>
      <c r="E54" s="59">
        <v>14800</v>
      </c>
      <c r="F54" s="60">
        <v>697</v>
      </c>
      <c r="G54" s="61">
        <v>600000</v>
      </c>
      <c r="H54" s="56">
        <v>1000000</v>
      </c>
      <c r="I54" s="62">
        <v>1500000</v>
      </c>
      <c r="J54" s="62">
        <v>1300000</v>
      </c>
      <c r="K54" s="62">
        <v>1000000</v>
      </c>
      <c r="L54" s="56">
        <f t="shared" si="0"/>
        <v>300000</v>
      </c>
      <c r="M54" s="97">
        <v>300000</v>
      </c>
      <c r="N54" s="91">
        <f t="shared" si="4"/>
        <v>360000</v>
      </c>
      <c r="O54" s="89">
        <v>0.4</v>
      </c>
    </row>
    <row r="55" spans="1:15" ht="24">
      <c r="A55" s="55">
        <v>54</v>
      </c>
      <c r="B55" s="57" t="s">
        <v>165</v>
      </c>
      <c r="C55" s="57" t="s">
        <v>183</v>
      </c>
      <c r="D55" s="58" t="s">
        <v>184</v>
      </c>
      <c r="E55" s="59">
        <v>11900</v>
      </c>
      <c r="F55" s="60">
        <v>350</v>
      </c>
      <c r="G55" s="61">
        <v>600000</v>
      </c>
      <c r="H55" s="56">
        <v>1000000</v>
      </c>
      <c r="I55" s="56">
        <v>1500000</v>
      </c>
      <c r="J55" s="62">
        <v>1300000</v>
      </c>
      <c r="K55" s="62">
        <v>1000000</v>
      </c>
      <c r="L55" s="56">
        <f t="shared" si="0"/>
        <v>300000</v>
      </c>
      <c r="M55" s="97">
        <v>300000</v>
      </c>
      <c r="N55" s="91">
        <f t="shared" si="4"/>
        <v>360000</v>
      </c>
      <c r="O55" s="89">
        <v>0.4</v>
      </c>
    </row>
    <row r="56" spans="1:15" ht="24.75" thickBot="1">
      <c r="A56" s="55">
        <v>55</v>
      </c>
      <c r="B56" s="57" t="s">
        <v>165</v>
      </c>
      <c r="C56" s="57" t="s">
        <v>196</v>
      </c>
      <c r="D56" s="84" t="s">
        <v>225</v>
      </c>
      <c r="E56" s="56">
        <v>8100</v>
      </c>
      <c r="F56" s="56">
        <v>175</v>
      </c>
      <c r="G56" s="61">
        <v>600000</v>
      </c>
      <c r="H56" s="56">
        <v>1000000</v>
      </c>
      <c r="I56" s="62">
        <v>1500000</v>
      </c>
      <c r="J56" s="62">
        <v>1300000</v>
      </c>
      <c r="K56" s="62">
        <v>1000000</v>
      </c>
      <c r="L56" s="56">
        <f t="shared" si="0"/>
        <v>300000</v>
      </c>
      <c r="M56" s="97">
        <v>300000</v>
      </c>
      <c r="N56" s="92">
        <f t="shared" si="4"/>
        <v>360000</v>
      </c>
      <c r="O56" s="89">
        <v>0.4</v>
      </c>
    </row>
    <row r="57" spans="1:15" ht="24.75" thickBot="1">
      <c r="A57" s="55">
        <v>56</v>
      </c>
      <c r="B57" s="57" t="s">
        <v>98</v>
      </c>
      <c r="C57" s="57" t="s">
        <v>260</v>
      </c>
      <c r="D57" s="84" t="s">
        <v>261</v>
      </c>
      <c r="E57" s="56">
        <v>78300</v>
      </c>
      <c r="F57" s="56">
        <v>5000</v>
      </c>
      <c r="G57" s="61">
        <v>4000000</v>
      </c>
      <c r="H57" s="56">
        <v>6000000</v>
      </c>
      <c r="I57" s="62">
        <v>4500000</v>
      </c>
      <c r="J57" s="62">
        <v>4100000</v>
      </c>
      <c r="K57" s="62">
        <v>3900000</v>
      </c>
      <c r="L57" s="56">
        <v>1500000</v>
      </c>
      <c r="M57" s="97">
        <v>500000</v>
      </c>
      <c r="N57" s="92">
        <v>3150000</v>
      </c>
      <c r="O57" s="89">
        <v>0.4</v>
      </c>
    </row>
    <row r="58" spans="1:15" ht="13.9" customHeight="1" thickBot="1">
      <c r="A58" s="55">
        <v>57</v>
      </c>
      <c r="B58" s="57" t="s">
        <v>165</v>
      </c>
      <c r="C58" s="57" t="s">
        <v>262</v>
      </c>
      <c r="D58" s="84" t="s">
        <v>263</v>
      </c>
      <c r="E58" s="56">
        <v>11600</v>
      </c>
      <c r="F58" s="56">
        <v>42</v>
      </c>
      <c r="G58" s="61">
        <v>600000</v>
      </c>
      <c r="H58" s="56">
        <v>800000</v>
      </c>
      <c r="I58" s="62">
        <v>1000000</v>
      </c>
      <c r="J58" s="62">
        <v>800000</v>
      </c>
      <c r="K58" s="62">
        <v>600000</v>
      </c>
      <c r="L58" s="56">
        <v>200000</v>
      </c>
      <c r="M58" s="97">
        <v>150000</v>
      </c>
      <c r="N58" s="92">
        <v>700000</v>
      </c>
      <c r="O58" s="89">
        <v>0.4</v>
      </c>
    </row>
    <row r="59" spans="1:15" ht="13.9" customHeight="1" thickBot="1">
      <c r="A59" s="55">
        <v>58</v>
      </c>
      <c r="B59" s="57" t="s">
        <v>165</v>
      </c>
      <c r="C59" s="57" t="s">
        <v>264</v>
      </c>
      <c r="D59" s="84" t="s">
        <v>265</v>
      </c>
      <c r="E59" s="56">
        <v>5300</v>
      </c>
      <c r="F59" s="56">
        <v>230</v>
      </c>
      <c r="G59" s="61">
        <v>300000</v>
      </c>
      <c r="H59" s="56">
        <v>400000</v>
      </c>
      <c r="I59" s="62">
        <v>500000</v>
      </c>
      <c r="J59" s="62">
        <v>300000</v>
      </c>
      <c r="K59" s="62">
        <v>200000</v>
      </c>
      <c r="L59" s="56">
        <v>150000</v>
      </c>
      <c r="M59" s="97">
        <v>50000</v>
      </c>
      <c r="N59" s="92">
        <v>210000</v>
      </c>
      <c r="O59" s="89">
        <v>0.4</v>
      </c>
    </row>
    <row r="60" spans="1:15" ht="13.9" customHeight="1" thickBot="1">
      <c r="A60" s="55">
        <v>59</v>
      </c>
      <c r="B60" s="57" t="s">
        <v>98</v>
      </c>
      <c r="C60" s="57" t="s">
        <v>266</v>
      </c>
      <c r="D60" s="84" t="s">
        <v>267</v>
      </c>
      <c r="E60" s="56">
        <v>4200</v>
      </c>
      <c r="F60" s="56">
        <v>14</v>
      </c>
      <c r="G60" s="61">
        <v>800000</v>
      </c>
      <c r="H60" s="56">
        <v>1600000</v>
      </c>
      <c r="I60" s="62">
        <v>1200000</v>
      </c>
      <c r="J60" s="62">
        <v>1000000</v>
      </c>
      <c r="K60" s="62">
        <v>800000</v>
      </c>
      <c r="L60" s="56">
        <v>300000</v>
      </c>
      <c r="M60" s="97">
        <v>200000</v>
      </c>
      <c r="N60" s="92">
        <v>560000</v>
      </c>
      <c r="O60" s="89">
        <v>0.4</v>
      </c>
    </row>
    <row r="61" spans="1:15" ht="13.9" customHeight="1" thickBot="1">
      <c r="A61" s="55">
        <v>60</v>
      </c>
      <c r="B61" s="57" t="s">
        <v>165</v>
      </c>
      <c r="C61" s="57" t="s">
        <v>268</v>
      </c>
      <c r="D61" s="84" t="s">
        <v>269</v>
      </c>
      <c r="E61" s="56">
        <v>15600</v>
      </c>
      <c r="F61" s="56">
        <v>1300</v>
      </c>
      <c r="G61" s="61">
        <v>600000</v>
      </c>
      <c r="H61" s="56">
        <v>800000</v>
      </c>
      <c r="I61" s="62">
        <v>1000000</v>
      </c>
      <c r="J61" s="62">
        <v>800000</v>
      </c>
      <c r="K61" s="62">
        <v>600000</v>
      </c>
      <c r="L61" s="56">
        <v>200000</v>
      </c>
      <c r="M61" s="97">
        <v>150000</v>
      </c>
      <c r="N61" s="92">
        <v>420000</v>
      </c>
      <c r="O61" s="89">
        <v>0.4</v>
      </c>
    </row>
    <row r="62" spans="1:15" ht="24.75" thickBot="1">
      <c r="A62" s="55">
        <v>61</v>
      </c>
      <c r="B62" s="57" t="s">
        <v>98</v>
      </c>
      <c r="C62" s="57" t="s">
        <v>270</v>
      </c>
      <c r="D62" s="84" t="s">
        <v>271</v>
      </c>
      <c r="E62" s="56">
        <v>10000</v>
      </c>
      <c r="F62" s="56">
        <v>174</v>
      </c>
      <c r="G62" s="61">
        <v>1500000</v>
      </c>
      <c r="H62" s="56">
        <v>3000000</v>
      </c>
      <c r="I62" s="62">
        <v>2500000</v>
      </c>
      <c r="J62" s="62">
        <v>2300000</v>
      </c>
      <c r="K62" s="62">
        <v>2000000</v>
      </c>
      <c r="L62" s="56">
        <v>1000000</v>
      </c>
      <c r="M62" s="97">
        <v>500000</v>
      </c>
      <c r="N62" s="92">
        <v>1050000</v>
      </c>
      <c r="O62" s="89">
        <v>0.4</v>
      </c>
    </row>
    <row r="63" spans="1:15" ht="24.75" thickBot="1">
      <c r="A63" s="55">
        <v>62</v>
      </c>
      <c r="B63" s="57" t="s">
        <v>98</v>
      </c>
      <c r="C63" s="57" t="s">
        <v>272</v>
      </c>
      <c r="D63" s="84" t="s">
        <v>273</v>
      </c>
      <c r="E63" s="56">
        <v>4700</v>
      </c>
      <c r="F63" s="56">
        <v>513</v>
      </c>
      <c r="G63" s="61">
        <v>2500000</v>
      </c>
      <c r="H63" s="56">
        <v>5000000</v>
      </c>
      <c r="I63" s="62">
        <v>3500000</v>
      </c>
      <c r="J63" s="62">
        <v>3200000</v>
      </c>
      <c r="K63" s="62">
        <v>3000000</v>
      </c>
      <c r="L63" s="56">
        <v>1000000</v>
      </c>
      <c r="M63" s="97">
        <v>500000</v>
      </c>
      <c r="N63" s="92">
        <v>1750000</v>
      </c>
      <c r="O63" s="89">
        <v>0.4</v>
      </c>
    </row>
    <row r="64" spans="1:15" ht="24.75" thickBot="1">
      <c r="A64" s="55">
        <v>63</v>
      </c>
      <c r="B64" s="57" t="s">
        <v>98</v>
      </c>
      <c r="C64" s="57" t="s">
        <v>274</v>
      </c>
      <c r="D64" s="84" t="s">
        <v>275</v>
      </c>
      <c r="E64" s="56">
        <v>4700</v>
      </c>
      <c r="F64" s="56">
        <v>513</v>
      </c>
      <c r="G64" s="61">
        <v>2500000</v>
      </c>
      <c r="H64" s="56">
        <v>5000000</v>
      </c>
      <c r="I64" s="62">
        <v>3500000</v>
      </c>
      <c r="J64" s="62">
        <v>3200000</v>
      </c>
      <c r="K64" s="62">
        <v>3000000</v>
      </c>
      <c r="L64" s="56">
        <v>1000000</v>
      </c>
      <c r="M64" s="97">
        <v>500000</v>
      </c>
      <c r="N64" s="92">
        <v>1750000</v>
      </c>
      <c r="O64" s="89">
        <v>0.4</v>
      </c>
    </row>
    <row r="65" spans="1:15" ht="24">
      <c r="A65" s="154" t="s">
        <v>14</v>
      </c>
      <c r="B65" s="155"/>
      <c r="C65" s="155"/>
      <c r="D65" s="64"/>
      <c r="E65" s="65">
        <f>SUM(E2:E64)</f>
        <v>3468278</v>
      </c>
      <c r="F65" s="65">
        <f t="shared" ref="F65:N65" si="5">SUM(F2:F64)</f>
        <v>348789</v>
      </c>
      <c r="G65" s="65">
        <f t="shared" si="5"/>
        <v>102780000</v>
      </c>
      <c r="H65" s="65">
        <f t="shared" si="5"/>
        <v>183750000</v>
      </c>
      <c r="I65" s="65">
        <f t="shared" si="5"/>
        <v>179350000</v>
      </c>
      <c r="J65" s="65">
        <f t="shared" si="5"/>
        <v>158030000</v>
      </c>
      <c r="K65" s="65">
        <f t="shared" si="5"/>
        <v>134070000</v>
      </c>
      <c r="L65" s="65">
        <f t="shared" si="5"/>
        <v>50340000</v>
      </c>
      <c r="M65" s="65">
        <f t="shared" si="5"/>
        <v>24850000</v>
      </c>
      <c r="N65" s="116">
        <f t="shared" si="5"/>
        <v>66814000</v>
      </c>
      <c r="O65" s="87"/>
    </row>
    <row r="66" spans="1:15" ht="14.25"/>
    <row r="67" spans="1:15" ht="14.25"/>
    <row r="68" spans="1:15" ht="14.25"/>
    <row r="69" spans="1:15" ht="14.25"/>
    <row r="70" spans="1:15" ht="14.25"/>
    <row r="71" spans="1:15" ht="14.25"/>
    <row r="72" spans="1:15" ht="14.25"/>
    <row r="73" spans="1:15" ht="14.25"/>
    <row r="74" spans="1:15" ht="14.25"/>
    <row r="75" spans="1:15" ht="14.25"/>
    <row r="76" spans="1:15" ht="14.25"/>
    <row r="77" spans="1:15" ht="14.25"/>
    <row r="78" spans="1:15" ht="14.25"/>
    <row r="79" spans="1:15" ht="14.25"/>
    <row r="80" spans="1:15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</sheetData>
  <mergeCells count="1">
    <mergeCell ref="A65:C65"/>
  </mergeCells>
  <hyperlinks>
    <hyperlink ref="D2" r:id="rId1" xr:uid="{731902BB-886A-4973-92F0-B98BB522873D}"/>
    <hyperlink ref="D16" r:id="rId2" xr:uid="{1A978136-3EC5-4E8F-B359-7F158CAB61A1}"/>
    <hyperlink ref="D4" r:id="rId3" xr:uid="{0020FA06-90C4-4402-B1DD-55F5801F909A}"/>
    <hyperlink ref="D5" r:id="rId4" xr:uid="{1B29846E-A911-49CD-ADB9-19811EB17831}"/>
    <hyperlink ref="D6" r:id="rId5" xr:uid="{AEE3658E-14AB-4D8C-BCE3-BCAE78CD1606}"/>
    <hyperlink ref="D7" r:id="rId6" xr:uid="{6043A92E-C0CB-4854-930F-180DEA6170F7}"/>
    <hyperlink ref="D8" r:id="rId7" xr:uid="{1C390F28-8843-44F2-AA7B-7011A9E73975}"/>
    <hyperlink ref="D9" r:id="rId8" xr:uid="{ABFD2FFB-E237-4121-9BD7-90E832193C43}"/>
    <hyperlink ref="D10" r:id="rId9" xr:uid="{0DF4D882-2773-4C82-9ED0-583FEAF78688}"/>
    <hyperlink ref="D11" r:id="rId10" xr:uid="{B259B555-4422-4AC1-ABFF-B5B2A9298B2F}"/>
    <hyperlink ref="D12" r:id="rId11" xr:uid="{572077FB-9488-48C9-B0EE-BC050CD81298}"/>
    <hyperlink ref="D13" r:id="rId12" xr:uid="{FD89EB3C-A609-48A4-879B-90C4296D87F1}"/>
    <hyperlink ref="D17" r:id="rId13" xr:uid="{82340F86-B199-409C-99FC-A4F8D1C555DB}"/>
    <hyperlink ref="D14" r:id="rId14" xr:uid="{968C8688-5635-451D-AC31-A01394276D44}"/>
    <hyperlink ref="D15" r:id="rId15" xr:uid="{9459A82C-B3E0-4743-9C29-711FC91C14A8}"/>
    <hyperlink ref="D25" r:id="rId16" xr:uid="{770C0A81-92D5-4F36-86C9-73E45312215B}"/>
    <hyperlink ref="D26" r:id="rId17" xr:uid="{1667E549-BFFC-4C24-AF91-51216E66AF80}"/>
    <hyperlink ref="D27" r:id="rId18" xr:uid="{090856BF-782D-4411-A26D-35C24EAA6E29}"/>
    <hyperlink ref="D28" r:id="rId19" xr:uid="{0CE469CF-0C74-43F4-A384-48F8D3DF7EA7}"/>
    <hyperlink ref="D29" r:id="rId20" xr:uid="{56449AFE-B006-483A-A5CB-D98B9DD602F5}"/>
    <hyperlink ref="D30" r:id="rId21" xr:uid="{DC2553AB-A787-4118-BEFB-6FF44DF64D40}"/>
    <hyperlink ref="D31" r:id="rId22" xr:uid="{3FB396E5-2022-476D-84C5-EA1517BB3D6D}"/>
    <hyperlink ref="D32" r:id="rId23" xr:uid="{7A212337-243A-4248-B80D-A31C482614AF}"/>
    <hyperlink ref="D33" r:id="rId24" xr:uid="{D2E12B10-C89E-4938-9711-8D837DAEDF1D}"/>
    <hyperlink ref="D34" r:id="rId25" xr:uid="{5325F1C9-FAC2-475A-8E61-8AB21DB2DE01}"/>
    <hyperlink ref="D35" r:id="rId26" xr:uid="{4CEDB3EF-1721-4DDC-A36B-7F441F91A995}"/>
    <hyperlink ref="D36" r:id="rId27" xr:uid="{4F51F448-C6B4-4689-94E9-6F389CC9203E}"/>
    <hyperlink ref="D37" r:id="rId28" xr:uid="{3D512DFE-EE52-42C3-8980-465FA7B05584}"/>
    <hyperlink ref="D38" r:id="rId29" xr:uid="{EBF2F3C1-ED8D-4753-916B-48CC48C82937}"/>
    <hyperlink ref="D39" r:id="rId30" xr:uid="{E9F389EE-B94D-4A69-B6A5-23C7D9544858}"/>
    <hyperlink ref="D40" r:id="rId31" xr:uid="{01B88DC0-56EA-4440-8489-D545ECEADE0B}"/>
    <hyperlink ref="D41" r:id="rId32" xr:uid="{6B23A71A-851A-45B5-B770-64D646F3425C}"/>
    <hyperlink ref="D42" r:id="rId33" xr:uid="{B34161DB-9B2E-45FE-A2C0-26F63BE8E313}"/>
    <hyperlink ref="D43" r:id="rId34" xr:uid="{F2F6CA11-E9CF-441E-96CB-8D999BC2C041}"/>
    <hyperlink ref="D44" r:id="rId35" xr:uid="{86A19D44-33C6-439C-8232-242018DEA0A2}"/>
    <hyperlink ref="D45" r:id="rId36" xr:uid="{E9750FF4-41D8-4B78-B003-742F8A1B82BC}"/>
    <hyperlink ref="D46" r:id="rId37" xr:uid="{20DF23FF-A222-462B-B43C-68D7DB03A9B2}"/>
    <hyperlink ref="D47" r:id="rId38" xr:uid="{A68C7E06-9C79-428D-AA2D-EDBB83065924}"/>
    <hyperlink ref="D48" r:id="rId39" xr:uid="{A8424B83-AD61-449A-AFD6-42522B617DDD}"/>
    <hyperlink ref="D49" r:id="rId40" xr:uid="{54428C70-607D-4F37-BE05-F90609AA4E7F}"/>
    <hyperlink ref="D50" r:id="rId41" xr:uid="{C34CDE45-048A-4D0E-8F72-2D9C0425BDC3}"/>
    <hyperlink ref="D51" r:id="rId42" xr:uid="{F860FC7E-79CA-43AE-8512-2D3F50EA29F0}"/>
    <hyperlink ref="D52" r:id="rId43" xr:uid="{422ACEB8-B3A6-40A9-A438-6157C405C860}"/>
    <hyperlink ref="D53" r:id="rId44" xr:uid="{B500D9D0-95D4-44EB-A676-A9D763536792}"/>
    <hyperlink ref="D54" r:id="rId45" xr:uid="{4A883926-DF3D-470F-9996-501A7BB1D8B1}"/>
    <hyperlink ref="D55" r:id="rId46" xr:uid="{210F4BC0-8C2B-472E-8C3B-6A2B6F9F0644}"/>
    <hyperlink ref="D56" r:id="rId47" xr:uid="{0875D157-B77F-4474-9499-4CA9B3CDFF90}"/>
    <hyperlink ref="D18" r:id="rId48" xr:uid="{4131E99D-D383-4330-8F8D-61E5011BBF5E}"/>
    <hyperlink ref="D19" r:id="rId49" xr:uid="{665A3973-4D72-4930-8566-FA79914E55E9}"/>
    <hyperlink ref="D20" r:id="rId50" xr:uid="{D4932841-1B99-43C0-9BA5-FDEBD9BD92FF}"/>
    <hyperlink ref="D21" r:id="rId51" xr:uid="{FFDF820E-998C-49EB-BC59-28B7E764F287}"/>
    <hyperlink ref="D22" r:id="rId52" xr:uid="{34C5E0C5-8F37-4307-A1D5-6CE7D15D52C3}"/>
    <hyperlink ref="D23" r:id="rId53" xr:uid="{0C8242FB-2B9F-42E4-AF59-31C9B060A850}"/>
    <hyperlink ref="D24" r:id="rId54" xr:uid="{116AC975-F8C0-432E-873C-389E2DEA6450}"/>
  </hyperlinks>
  <pageMargins left="0.7" right="0.7" top="0.75" bottom="0.75" header="0" footer="0"/>
  <pageSetup paperSize="9" fitToWidth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D800-C1AC-4949-83FE-E030767AE831}">
  <dimension ref="A1:J20"/>
  <sheetViews>
    <sheetView rightToLeft="1" zoomScale="115" zoomScaleNormal="115" workbookViewId="0">
      <selection activeCell="J15" sqref="J15"/>
    </sheetView>
  </sheetViews>
  <sheetFormatPr defaultRowHeight="15"/>
  <cols>
    <col min="1" max="1" width="6.42578125" customWidth="1"/>
    <col min="2" max="2" width="7.42578125" customWidth="1"/>
    <col min="3" max="3" width="16.7109375" bestFit="1" customWidth="1"/>
    <col min="4" max="4" width="13.85546875" bestFit="1" customWidth="1"/>
    <col min="5" max="5" width="18.5703125" customWidth="1"/>
    <col min="6" max="6" width="47.28515625" customWidth="1"/>
    <col min="7" max="7" width="15.42578125" bestFit="1" customWidth="1"/>
    <col min="8" max="8" width="16.28515625" customWidth="1"/>
    <col min="9" max="9" width="22.5703125" customWidth="1"/>
    <col min="10" max="10" width="20.42578125" bestFit="1" customWidth="1"/>
  </cols>
  <sheetData>
    <row r="1" spans="1:10" ht="38.4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38</v>
      </c>
      <c r="F1" s="4" t="s">
        <v>203</v>
      </c>
      <c r="G1" s="4" t="s">
        <v>204</v>
      </c>
      <c r="H1" s="4" t="s">
        <v>96</v>
      </c>
      <c r="I1" s="4" t="s">
        <v>205</v>
      </c>
      <c r="J1" s="4" t="s">
        <v>206</v>
      </c>
    </row>
    <row r="2" spans="1:10" ht="25.15" customHeight="1">
      <c r="A2" s="1">
        <v>1</v>
      </c>
      <c r="B2" s="158" t="s">
        <v>207</v>
      </c>
      <c r="C2" s="68" t="s">
        <v>5</v>
      </c>
      <c r="D2" s="68">
        <v>322000</v>
      </c>
      <c r="E2" s="2">
        <v>45000</v>
      </c>
      <c r="F2" s="69" t="s">
        <v>208</v>
      </c>
      <c r="G2" s="2">
        <v>2900000</v>
      </c>
      <c r="H2" s="2">
        <v>1800000</v>
      </c>
      <c r="I2" s="2">
        <v>6000000</v>
      </c>
      <c r="J2" s="2">
        <v>3200000</v>
      </c>
    </row>
    <row r="3" spans="1:10" ht="25.15" customHeight="1">
      <c r="A3" s="1">
        <v>2</v>
      </c>
      <c r="B3" s="159"/>
      <c r="C3" s="68" t="s">
        <v>6</v>
      </c>
      <c r="D3" s="68">
        <v>465000</v>
      </c>
      <c r="E3" s="2">
        <v>67000</v>
      </c>
      <c r="F3" s="69" t="s">
        <v>209</v>
      </c>
      <c r="G3" s="2">
        <v>3500000</v>
      </c>
      <c r="H3" s="2">
        <v>2300000</v>
      </c>
      <c r="I3" s="2">
        <v>7000000</v>
      </c>
      <c r="J3" s="2">
        <v>5000000</v>
      </c>
    </row>
    <row r="4" spans="1:10" ht="25.15" customHeight="1">
      <c r="A4" s="1">
        <v>3</v>
      </c>
      <c r="B4" s="159"/>
      <c r="C4" s="68" t="s">
        <v>210</v>
      </c>
      <c r="D4" s="68">
        <v>233000</v>
      </c>
      <c r="E4" s="2">
        <v>32000</v>
      </c>
      <c r="F4" s="70" t="s">
        <v>211</v>
      </c>
      <c r="G4" s="71">
        <v>1000000</v>
      </c>
      <c r="H4" s="71">
        <v>800000</v>
      </c>
      <c r="I4" s="2">
        <v>1800000</v>
      </c>
      <c r="J4" s="2">
        <v>1500000</v>
      </c>
    </row>
    <row r="5" spans="1:10" ht="25.15" customHeight="1">
      <c r="A5" s="1">
        <v>4</v>
      </c>
      <c r="B5" s="159"/>
      <c r="C5" s="68" t="s">
        <v>212</v>
      </c>
      <c r="D5" s="68">
        <v>240000</v>
      </c>
      <c r="E5" s="2">
        <v>21000</v>
      </c>
      <c r="F5" s="70" t="s">
        <v>213</v>
      </c>
      <c r="G5" s="71">
        <v>1100000</v>
      </c>
      <c r="H5" s="71">
        <v>900000</v>
      </c>
      <c r="I5" s="2">
        <v>2000000</v>
      </c>
      <c r="J5" s="2">
        <f t="shared" ref="J5:J8" si="0">H5*2</f>
        <v>1800000</v>
      </c>
    </row>
    <row r="6" spans="1:10" ht="25.15" customHeight="1">
      <c r="A6" s="1">
        <v>5</v>
      </c>
      <c r="B6" s="159"/>
      <c r="C6" s="68" t="s">
        <v>48</v>
      </c>
      <c r="D6" s="68">
        <v>760000</v>
      </c>
      <c r="E6" s="2">
        <v>80000</v>
      </c>
      <c r="F6" s="70" t="s">
        <v>245</v>
      </c>
      <c r="G6" s="71">
        <v>2500000</v>
      </c>
      <c r="H6" s="71">
        <v>1800000</v>
      </c>
      <c r="I6" s="2">
        <v>5000000</v>
      </c>
      <c r="J6" s="2">
        <v>3000000</v>
      </c>
    </row>
    <row r="7" spans="1:10" ht="25.15" customHeight="1">
      <c r="A7" s="1">
        <v>6</v>
      </c>
      <c r="B7" s="159"/>
      <c r="C7" s="68" t="s">
        <v>55</v>
      </c>
      <c r="D7" s="68">
        <v>73900</v>
      </c>
      <c r="E7" s="2">
        <v>15000</v>
      </c>
      <c r="F7" s="69" t="s">
        <v>214</v>
      </c>
      <c r="G7" s="2">
        <v>600000</v>
      </c>
      <c r="H7" s="2">
        <v>300000</v>
      </c>
      <c r="I7" s="2">
        <v>900000</v>
      </c>
      <c r="J7" s="2">
        <v>500000</v>
      </c>
    </row>
    <row r="8" spans="1:10" ht="25.15" customHeight="1">
      <c r="A8" s="1">
        <v>7</v>
      </c>
      <c r="B8" s="159"/>
      <c r="C8" s="68" t="s">
        <v>215</v>
      </c>
      <c r="D8" s="68">
        <v>87700</v>
      </c>
      <c r="E8" s="2">
        <v>15000</v>
      </c>
      <c r="F8" s="69" t="s">
        <v>216</v>
      </c>
      <c r="G8" s="2">
        <v>500000</v>
      </c>
      <c r="H8" s="2">
        <v>200000</v>
      </c>
      <c r="I8" s="2">
        <v>900000</v>
      </c>
      <c r="J8" s="2">
        <f t="shared" si="0"/>
        <v>400000</v>
      </c>
    </row>
    <row r="9" spans="1:10" ht="25.15" customHeight="1">
      <c r="A9" s="1">
        <v>8</v>
      </c>
      <c r="B9" s="159"/>
      <c r="C9" s="68" t="s">
        <v>16</v>
      </c>
      <c r="D9" s="68">
        <v>339000</v>
      </c>
      <c r="E9" s="2">
        <v>26000</v>
      </c>
      <c r="F9" s="69" t="s">
        <v>217</v>
      </c>
      <c r="G9" s="2">
        <v>800000</v>
      </c>
      <c r="H9" s="2">
        <v>500000</v>
      </c>
      <c r="I9" s="2">
        <v>1600000</v>
      </c>
      <c r="J9" s="2">
        <v>900000</v>
      </c>
    </row>
    <row r="10" spans="1:10" ht="25.15" customHeight="1">
      <c r="A10" s="1">
        <v>9</v>
      </c>
      <c r="B10" s="159"/>
      <c r="C10" s="68" t="s">
        <v>26</v>
      </c>
      <c r="D10" s="68">
        <v>1200000</v>
      </c>
      <c r="E10" s="3">
        <v>34000</v>
      </c>
      <c r="F10" s="69" t="s">
        <v>221</v>
      </c>
      <c r="G10" s="71">
        <v>1000000</v>
      </c>
      <c r="H10" s="3">
        <v>700000</v>
      </c>
      <c r="I10" s="2">
        <v>1800000</v>
      </c>
      <c r="J10" s="2">
        <v>1200000</v>
      </c>
    </row>
    <row r="11" spans="1:10" ht="25.15" customHeight="1">
      <c r="A11" s="1">
        <v>10</v>
      </c>
      <c r="B11" s="160"/>
      <c r="C11" s="68" t="s">
        <v>218</v>
      </c>
      <c r="D11" s="68">
        <v>1100000</v>
      </c>
      <c r="E11" s="3">
        <v>204000</v>
      </c>
      <c r="F11" s="69" t="s">
        <v>219</v>
      </c>
      <c r="G11" s="3">
        <v>3500000</v>
      </c>
      <c r="H11" s="3">
        <v>1900000</v>
      </c>
      <c r="I11" s="2">
        <v>6000000</v>
      </c>
      <c r="J11" s="2">
        <v>3000000</v>
      </c>
    </row>
    <row r="12" spans="1:10" ht="25.15" customHeight="1">
      <c r="A12" s="127" t="s">
        <v>42</v>
      </c>
      <c r="B12" s="128"/>
      <c r="C12" s="128"/>
      <c r="D12" s="156">
        <f>SUM(D2:D11)</f>
        <v>4820600</v>
      </c>
      <c r="E12" s="156">
        <f>SUM(E2:E11)</f>
        <v>539000</v>
      </c>
      <c r="F12" s="72"/>
      <c r="G12" s="156">
        <f>SUM(G2:G11)</f>
        <v>17400000</v>
      </c>
      <c r="H12" s="156">
        <f>SUM(H2:H11)</f>
        <v>11200000</v>
      </c>
      <c r="I12" s="156">
        <f>SUM(I2:I11)</f>
        <v>33000000</v>
      </c>
      <c r="J12" s="156">
        <f>SUM(J2:J11)</f>
        <v>20500000</v>
      </c>
    </row>
    <row r="13" spans="1:10" ht="25.15" customHeight="1">
      <c r="A13" s="161"/>
      <c r="B13" s="162"/>
      <c r="C13" s="162"/>
      <c r="D13" s="157"/>
      <c r="E13" s="157"/>
      <c r="F13" s="73"/>
      <c r="G13" s="157"/>
      <c r="H13" s="157"/>
      <c r="I13" s="157"/>
      <c r="J13" s="157"/>
    </row>
    <row r="14" spans="1:10" ht="25.15" customHeight="1">
      <c r="E14" s="6"/>
      <c r="G14" s="6"/>
      <c r="H14" s="6"/>
      <c r="I14" s="6"/>
      <c r="J14" s="6"/>
    </row>
    <row r="15" spans="1:10" ht="25.15" customHeight="1">
      <c r="E15" s="6"/>
      <c r="G15" s="6"/>
      <c r="H15" s="6"/>
      <c r="I15" s="6"/>
      <c r="J15" s="6"/>
    </row>
    <row r="16" spans="1:10" ht="25.15" customHeight="1">
      <c r="E16" s="6"/>
    </row>
    <row r="17" spans="7:7" ht="25.15" customHeight="1">
      <c r="G17" s="6"/>
    </row>
    <row r="18" spans="7:7" ht="25.15" customHeight="1"/>
    <row r="19" spans="7:7" ht="21.6" customHeight="1"/>
    <row r="20" spans="7:7" ht="16.899999999999999" customHeight="1"/>
  </sheetData>
  <mergeCells count="8">
    <mergeCell ref="H12:H13"/>
    <mergeCell ref="I12:I13"/>
    <mergeCell ref="J12:J13"/>
    <mergeCell ref="B2:B11"/>
    <mergeCell ref="A12:C13"/>
    <mergeCell ref="D12:D13"/>
    <mergeCell ref="E12:E13"/>
    <mergeCell ref="G12:G13"/>
  </mergeCells>
  <hyperlinks>
    <hyperlink ref="F6" r:id="rId1" xr:uid="{3B1F180D-F6CD-4AE9-90EF-5CB21BCB5534}"/>
  </hyperlinks>
  <pageMargins left="0.7" right="0.7" top="0.75" bottom="0.75" header="0.3" footer="0.3"/>
  <pageSetup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"/>
  <sheetViews>
    <sheetView rightToLeft="1" workbookViewId="0">
      <selection activeCell="J16" sqref="J16"/>
    </sheetView>
  </sheetViews>
  <sheetFormatPr defaultRowHeight="15"/>
  <cols>
    <col min="3" max="3" width="13.42578125" customWidth="1"/>
    <col min="4" max="4" width="13.42578125" bestFit="1" customWidth="1"/>
    <col min="5" max="5" width="11.42578125" bestFit="1" customWidth="1"/>
    <col min="6" max="6" width="31.5703125" style="28" customWidth="1"/>
    <col min="7" max="7" width="11.140625" customWidth="1"/>
    <col min="8" max="8" width="15.42578125" customWidth="1"/>
    <col min="9" max="9" width="9.85546875" bestFit="1" customWidth="1"/>
  </cols>
  <sheetData>
    <row r="1" spans="1:9" ht="39.6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38</v>
      </c>
      <c r="F1" s="25" t="s">
        <v>39</v>
      </c>
      <c r="G1" s="4" t="s">
        <v>13</v>
      </c>
      <c r="H1" s="4" t="s">
        <v>50</v>
      </c>
      <c r="I1" s="4" t="s">
        <v>202</v>
      </c>
    </row>
    <row r="2" spans="1:9" ht="37.9" customHeight="1">
      <c r="A2" s="11">
        <v>1</v>
      </c>
      <c r="B2" s="141" t="s">
        <v>51</v>
      </c>
      <c r="C2" s="11" t="s">
        <v>21</v>
      </c>
      <c r="D2" s="14">
        <v>75882</v>
      </c>
      <c r="E2" s="14">
        <v>1100</v>
      </c>
      <c r="F2" s="26" t="s">
        <v>52</v>
      </c>
      <c r="G2" s="14">
        <v>150000</v>
      </c>
      <c r="H2" s="19">
        <v>300000</v>
      </c>
      <c r="I2" s="19">
        <v>20000</v>
      </c>
    </row>
    <row r="3" spans="1:9" ht="37.9" customHeight="1">
      <c r="A3" s="11">
        <v>2</v>
      </c>
      <c r="B3" s="142"/>
      <c r="C3" s="11" t="s">
        <v>16</v>
      </c>
      <c r="D3" s="14">
        <v>73995</v>
      </c>
      <c r="E3" s="14">
        <v>148</v>
      </c>
      <c r="F3" s="27" t="s">
        <v>53</v>
      </c>
      <c r="G3" s="14">
        <v>200000</v>
      </c>
      <c r="H3" s="19">
        <v>400000</v>
      </c>
      <c r="I3" s="19">
        <v>20000</v>
      </c>
    </row>
    <row r="4" spans="1:9" ht="37.9" customHeight="1">
      <c r="A4" s="17">
        <v>3</v>
      </c>
      <c r="B4" s="143"/>
      <c r="C4" s="11" t="s">
        <v>18</v>
      </c>
      <c r="D4" s="14">
        <v>79573</v>
      </c>
      <c r="E4" s="24">
        <v>350</v>
      </c>
      <c r="F4" s="26" t="s">
        <v>46</v>
      </c>
      <c r="G4" s="14">
        <v>200000</v>
      </c>
      <c r="H4" s="19">
        <v>400000</v>
      </c>
      <c r="I4" s="19">
        <v>20000</v>
      </c>
    </row>
    <row r="5" spans="1:9" ht="14.25" customHeight="1">
      <c r="A5" s="127" t="s">
        <v>14</v>
      </c>
      <c r="B5" s="128"/>
      <c r="C5" s="128"/>
      <c r="D5" s="156">
        <f>SUM(D2:D4)</f>
        <v>229450</v>
      </c>
      <c r="E5" s="156">
        <f>SUM(E2:E4)</f>
        <v>1598</v>
      </c>
      <c r="F5" s="164"/>
      <c r="G5" s="156">
        <f>SUM(G2:G4)</f>
        <v>550000</v>
      </c>
      <c r="H5" s="156">
        <f>SUM(H2:H4)</f>
        <v>1100000</v>
      </c>
      <c r="I5" s="156">
        <f>SUM(I2:I4)</f>
        <v>60000</v>
      </c>
    </row>
    <row r="6" spans="1:9" ht="14.25" customHeight="1">
      <c r="A6" s="161"/>
      <c r="B6" s="162"/>
      <c r="C6" s="162"/>
      <c r="D6" s="163"/>
      <c r="E6" s="163"/>
      <c r="F6" s="165"/>
      <c r="G6" s="157"/>
      <c r="H6" s="157"/>
      <c r="I6" s="157"/>
    </row>
  </sheetData>
  <mergeCells count="8">
    <mergeCell ref="I5:I6"/>
    <mergeCell ref="B2:B4"/>
    <mergeCell ref="H5:H6"/>
    <mergeCell ref="G5:G6"/>
    <mergeCell ref="A5:C6"/>
    <mergeCell ref="D5:D6"/>
    <mergeCell ref="E5:E6"/>
    <mergeCell ref="F5:F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1"/>
  <sheetViews>
    <sheetView rightToLeft="1" tabSelected="1" zoomScaleNormal="100" workbookViewId="0">
      <selection activeCell="I7" sqref="I7"/>
    </sheetView>
  </sheetViews>
  <sheetFormatPr defaultRowHeight="15"/>
  <cols>
    <col min="2" max="2" width="19.42578125" customWidth="1"/>
    <col min="3" max="3" width="15.42578125" bestFit="1" customWidth="1"/>
    <col min="4" max="4" width="16.85546875" customWidth="1"/>
    <col min="5" max="5" width="12.28515625" customWidth="1"/>
    <col min="6" max="6" width="19.42578125" customWidth="1"/>
    <col min="7" max="7" width="22.5703125" customWidth="1"/>
  </cols>
  <sheetData>
    <row r="1" spans="1:9" ht="31.15" customHeight="1">
      <c r="A1" s="29" t="s">
        <v>0</v>
      </c>
      <c r="B1" s="29" t="s">
        <v>29</v>
      </c>
      <c r="C1" s="29" t="s">
        <v>3</v>
      </c>
      <c r="D1" s="29" t="s">
        <v>40</v>
      </c>
      <c r="E1" s="29" t="s">
        <v>37</v>
      </c>
      <c r="F1" s="29" t="s">
        <v>30</v>
      </c>
      <c r="G1" s="29" t="s">
        <v>49</v>
      </c>
    </row>
    <row r="2" spans="1:9" ht="25.15" customHeight="1">
      <c r="A2" s="1">
        <v>1</v>
      </c>
      <c r="B2" s="1" t="s">
        <v>31</v>
      </c>
      <c r="C2" s="2">
        <f>'تلگرام مشهدی'!D11+'تلگرام کشوری'!D6</f>
        <v>3388700</v>
      </c>
      <c r="D2" s="2">
        <f>'تلگرام مشهدی'!E11+'تلگرام کشوری'!E6</f>
        <v>168530</v>
      </c>
      <c r="E2" s="2">
        <v>13</v>
      </c>
      <c r="F2" s="2">
        <f>'تلگرام مشهدی'!G11+'تلگرام کشوری'!G6</f>
        <v>22000000</v>
      </c>
      <c r="G2" s="3">
        <f>'تلگرام مشهدی'!H11+'تلگرام کشوری'!H6</f>
        <v>40300000</v>
      </c>
      <c r="H2" s="5"/>
    </row>
    <row r="3" spans="1:9" ht="25.15" customHeight="1">
      <c r="A3" s="1">
        <v>2</v>
      </c>
      <c r="B3" s="1" t="s">
        <v>32</v>
      </c>
      <c r="C3" s="2">
        <f>'روبیکا مشهدی'!D16+'روبیکا کشوری'!D14</f>
        <v>4866240</v>
      </c>
      <c r="D3" s="2">
        <f>'روبیکا مشهدی'!E16+'روبیکا کشوری'!E14</f>
        <v>612329</v>
      </c>
      <c r="E3" s="2">
        <v>26</v>
      </c>
      <c r="F3" s="2">
        <f>'روبیکا مشهدی'!G16+'روبیکا کشوری'!G14</f>
        <v>26520000</v>
      </c>
      <c r="G3" s="3">
        <f>'روبیکا مشهدی'!H16+'روبیکا کشوری'!H14</f>
        <v>49400000</v>
      </c>
      <c r="H3" s="5"/>
    </row>
    <row r="4" spans="1:9" ht="25.15" customHeight="1">
      <c r="A4" s="1">
        <v>3</v>
      </c>
      <c r="B4" s="1" t="s">
        <v>33</v>
      </c>
      <c r="C4" s="2">
        <f>'ایتا مشهدی'!D10+'ایتا کشوری'!D5</f>
        <v>1079600</v>
      </c>
      <c r="D4" s="2">
        <f>'ایتا مشهدی'!E10+'ایتا کشوری'!E5</f>
        <v>117655</v>
      </c>
      <c r="E4" s="2">
        <v>11</v>
      </c>
      <c r="F4" s="2">
        <f>'ایتا مشهدی'!G10+'ایتا کشوری'!G5</f>
        <v>8300000</v>
      </c>
      <c r="G4" s="2">
        <f>'ایتا مشهدی'!H10+'ایتا کشوری'!H5</f>
        <v>17900000</v>
      </c>
    </row>
    <row r="5" spans="1:9" ht="25.15" customHeight="1">
      <c r="A5" s="1">
        <v>4</v>
      </c>
      <c r="B5" s="1" t="s">
        <v>35</v>
      </c>
      <c r="C5" s="2">
        <f>سروش!D21</f>
        <v>723631</v>
      </c>
      <c r="D5" s="2">
        <f>سروش!E21</f>
        <v>45291</v>
      </c>
      <c r="E5" s="2">
        <v>19</v>
      </c>
      <c r="F5" s="2">
        <f>سروش!G21</f>
        <v>4350000</v>
      </c>
      <c r="G5" s="3">
        <f>سروش!H21</f>
        <v>11200000</v>
      </c>
      <c r="H5" s="9"/>
      <c r="I5" s="5"/>
    </row>
    <row r="6" spans="1:9" ht="25.15" customHeight="1">
      <c r="A6" s="1">
        <v>5</v>
      </c>
      <c r="B6" s="1" t="s">
        <v>34</v>
      </c>
      <c r="C6" s="2">
        <f>بله!E65</f>
        <v>3468278</v>
      </c>
      <c r="D6" s="2">
        <f>بله!F65</f>
        <v>348789</v>
      </c>
      <c r="E6" s="2">
        <f>بله!A64</f>
        <v>63</v>
      </c>
      <c r="F6" s="2">
        <f>بله!G65</f>
        <v>102780000</v>
      </c>
      <c r="G6" s="3">
        <f>بله!H65</f>
        <v>183750000</v>
      </c>
    </row>
    <row r="7" spans="1:9" ht="25.15" customHeight="1">
      <c r="A7" s="1">
        <v>6</v>
      </c>
      <c r="B7" s="1" t="s">
        <v>220</v>
      </c>
      <c r="C7" s="2">
        <f>اینستاگرام!D12</f>
        <v>4820600</v>
      </c>
      <c r="D7" s="2">
        <f>اینستاگرام!E12</f>
        <v>539000</v>
      </c>
      <c r="E7" s="2">
        <f>اینستاگرام!A11</f>
        <v>10</v>
      </c>
      <c r="F7" s="2">
        <f>اینستاگرام!G12+اینستاگرام!H12</f>
        <v>28600000</v>
      </c>
      <c r="G7" s="3">
        <f>اینستاگرام!I12+اینستاگرام!J12</f>
        <v>53500000</v>
      </c>
    </row>
    <row r="8" spans="1:9" ht="25.15" customHeight="1">
      <c r="A8" s="1">
        <v>7</v>
      </c>
      <c r="B8" s="1" t="s">
        <v>36</v>
      </c>
      <c r="C8" s="2">
        <f>گپ!D5</f>
        <v>229450</v>
      </c>
      <c r="D8" s="2">
        <f>گپ!E5</f>
        <v>1598</v>
      </c>
      <c r="E8" s="2">
        <f>گپ!A4</f>
        <v>3</v>
      </c>
      <c r="F8" s="2">
        <f>گپ!G5</f>
        <v>550000</v>
      </c>
      <c r="G8" s="3">
        <f>گپ!H5</f>
        <v>1100000</v>
      </c>
    </row>
    <row r="9" spans="1:9" ht="14.25" customHeight="1">
      <c r="A9" s="169" t="s">
        <v>42</v>
      </c>
      <c r="B9" s="170"/>
      <c r="C9" s="166">
        <f>SUM(C2:C8)</f>
        <v>18576499</v>
      </c>
      <c r="D9" s="166">
        <f>SUM(D2:D8)</f>
        <v>1833192</v>
      </c>
      <c r="E9" s="166">
        <f>SUM(E2:E8)</f>
        <v>145</v>
      </c>
      <c r="F9" s="166">
        <f>SUM(F2:F8)</f>
        <v>193100000</v>
      </c>
      <c r="G9" s="166">
        <f>SUM(G2:G8)</f>
        <v>357150000</v>
      </c>
    </row>
    <row r="10" spans="1:9" ht="15" customHeight="1">
      <c r="A10" s="171"/>
      <c r="B10" s="172"/>
      <c r="C10" s="168"/>
      <c r="D10" s="168"/>
      <c r="E10" s="168"/>
      <c r="F10" s="168"/>
      <c r="G10" s="167"/>
    </row>
    <row r="11" spans="1:9">
      <c r="C11" s="6"/>
    </row>
  </sheetData>
  <mergeCells count="6">
    <mergeCell ref="G9:G10"/>
    <mergeCell ref="F9:F10"/>
    <mergeCell ref="E9:E10"/>
    <mergeCell ref="A9:B10"/>
    <mergeCell ref="C9:C10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تلگرام مشهدی</vt:lpstr>
      <vt:lpstr>تلگرام کشوری</vt:lpstr>
      <vt:lpstr>روبیکا مشهدی</vt:lpstr>
      <vt:lpstr>روبیکا کشوری</vt:lpstr>
      <vt:lpstr>ایتا مشهدی</vt:lpstr>
      <vt:lpstr>ایتا کشوری</vt:lpstr>
      <vt:lpstr>سروش</vt:lpstr>
      <vt:lpstr>بله</vt:lpstr>
      <vt:lpstr>اینستاگرام</vt:lpstr>
      <vt:lpstr>گپ</vt:lpstr>
      <vt:lpstr>جمع کل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mousavi</dc:creator>
  <cp:lastModifiedBy>Maryam Sanati</cp:lastModifiedBy>
  <dcterms:created xsi:type="dcterms:W3CDTF">2015-06-05T18:17:20Z</dcterms:created>
  <dcterms:modified xsi:type="dcterms:W3CDTF">2026-08-08T09:29:48Z</dcterms:modified>
</cp:coreProperties>
</file>